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附件1" sheetId="7" r:id="rId1"/>
    <sheet name="附件2" sheetId="11" r:id="rId2"/>
    <sheet name="附件3" sheetId="12" r:id="rId3"/>
    <sheet name="附件4" sheetId="10" r:id="rId4"/>
    <sheet name="附件5" sheetId="14" r:id="rId5"/>
  </sheets>
  <definedNames>
    <definedName name="_xlnm._FilterDatabase" localSheetId="0" hidden="1">附件1!$A$1:$N$6</definedName>
    <definedName name="_xlnm._FilterDatabase" localSheetId="1" hidden="1">附件2!$A$1:$H$214</definedName>
    <definedName name="_xlnm._FilterDatabase" localSheetId="2" hidden="1">附件3!$A$1:$M$118</definedName>
    <definedName name="_xlnm.Print_Titles" localSheetId="0">附件1!$3:$4</definedName>
    <definedName name="_xlnm.Print_Titles" localSheetId="1">附件2!$3:$4</definedName>
    <definedName name="_xlnm.Print_Titles" localSheetId="2">附件3!$4:$5</definedName>
    <definedName name="_xlnm.Print_Area" localSheetId="1">附件2!$A$1:$H$214</definedName>
  </definedNames>
  <calcPr calcId="144525"/>
</workbook>
</file>

<file path=xl/sharedStrings.xml><?xml version="1.0" encoding="utf-8"?>
<sst xmlns="http://schemas.openxmlformats.org/spreadsheetml/2006/main" count="1389" uniqueCount="577">
  <si>
    <t>附件1</t>
  </si>
  <si>
    <t>屯昌县2020年脱贫攻坚项目资金计划表</t>
  </si>
  <si>
    <t>序号</t>
  </si>
  <si>
    <t>资金投向</t>
  </si>
  <si>
    <t>资金需求计划（万元）</t>
  </si>
  <si>
    <t>资金筹措来源（万元）</t>
  </si>
  <si>
    <t>实施单位</t>
  </si>
  <si>
    <t>备注</t>
  </si>
  <si>
    <t>项目内容</t>
  </si>
  <si>
    <t>补助标准</t>
  </si>
  <si>
    <t>项目资金</t>
  </si>
  <si>
    <t>小计</t>
  </si>
  <si>
    <t>中央资金</t>
  </si>
  <si>
    <t>资金文号</t>
  </si>
  <si>
    <t>省级资金</t>
  </si>
  <si>
    <t>县级资金</t>
  </si>
  <si>
    <t>合  计</t>
  </si>
  <si>
    <t>-</t>
  </si>
  <si>
    <t>————</t>
  </si>
  <si>
    <t>五</t>
  </si>
  <si>
    <t>教育补助</t>
  </si>
  <si>
    <t>2020年教育补助项目</t>
  </si>
  <si>
    <t>发放各学龄学生补助</t>
  </si>
  <si>
    <t>各学龄段学生补助标准</t>
  </si>
  <si>
    <t>琼财农[2019]1006号190万
琼财农[2020]475号1035万</t>
  </si>
  <si>
    <t>县教育局</t>
  </si>
  <si>
    <t>附件2</t>
  </si>
  <si>
    <t>屯昌县往年贫困村基础设施项目资金安排表</t>
  </si>
  <si>
    <t>项目所在地</t>
  </si>
  <si>
    <t>项目名称</t>
  </si>
  <si>
    <t>往年项目安排资金（万元）</t>
  </si>
  <si>
    <t>资金需求  （建安费）</t>
  </si>
  <si>
    <t>已拨资金  （建安费）</t>
  </si>
  <si>
    <t>安排资金 （建安费）</t>
  </si>
  <si>
    <t>资金来源</t>
  </si>
  <si>
    <t>合计</t>
  </si>
  <si>
    <t>琼财农[2019]967号</t>
  </si>
  <si>
    <t>南坤镇小计</t>
  </si>
  <si>
    <t>周朝村委会</t>
  </si>
  <si>
    <t>南坤镇周朝村委会后园村环村路硬化工程</t>
  </si>
  <si>
    <t>2018年项目</t>
  </si>
  <si>
    <t>南坤镇周朝村委会外村饮水工程</t>
  </si>
  <si>
    <t>南坤镇周朝村委会周朝墟饮水工程</t>
  </si>
  <si>
    <t>吕狗村委会</t>
  </si>
  <si>
    <t>南坤镇吕狗村委会竹根村挡土墙</t>
  </si>
  <si>
    <t>大朗村委会</t>
  </si>
  <si>
    <t>南坤镇大朗村委会加训村饮水配套设施</t>
  </si>
  <si>
    <t>南坤镇大朗村委会平坡村饮水配套设施</t>
  </si>
  <si>
    <t>榕仔村委会</t>
  </si>
  <si>
    <t>南坤镇榕仔村委会新塘村饮水工程</t>
  </si>
  <si>
    <t>南坤镇周朝村委会外村入村路硬化工程</t>
  </si>
  <si>
    <t>南坤镇周朝村委会内村环村路硬化工程</t>
  </si>
  <si>
    <t>南坤镇周朝村委会千秋场村村前道路硬化工程</t>
  </si>
  <si>
    <t>南坤镇周朝村委会良干坡村入村路硬化工程</t>
  </si>
  <si>
    <t>南坤镇周朝村委会坡塘下村巷道及排水工程</t>
  </si>
  <si>
    <t>南坤镇周朝村委会后园村巷道及排水工程</t>
  </si>
  <si>
    <t>南坤镇周朝村委会良干坡村巷道及排水工程</t>
  </si>
  <si>
    <t>南坤镇吕狗村委会</t>
  </si>
  <si>
    <t>南坤镇吕狗村委会第一小组道路硬化工程</t>
  </si>
  <si>
    <t>南坤镇加总村委会</t>
  </si>
  <si>
    <t>南坤镇加总村委会加总村排水沟工程</t>
  </si>
  <si>
    <t>南坤镇大朗村委会</t>
  </si>
  <si>
    <t>南坤镇大朗村委会大朗村挡土墙工程</t>
  </si>
  <si>
    <t>南坤镇大朗村委会加草坡村巷道及排水工程</t>
  </si>
  <si>
    <t>南坤镇大朗村委会加草坡村挡土墙工程</t>
  </si>
  <si>
    <t>南坤镇长圮村委会</t>
  </si>
  <si>
    <t>南坤镇长圮村委会北楼坡村道路硬化及挡土墙工程</t>
  </si>
  <si>
    <t>南坤镇长圮村委会良盖村道路拓宽及挡土墙工程</t>
  </si>
  <si>
    <t>南坤镇坡寮村委会</t>
  </si>
  <si>
    <t>南坤镇坡寮村委会第三村民小组村巷道建设工程</t>
  </si>
  <si>
    <t>吕狗村　委会</t>
  </si>
  <si>
    <t>南坤镇坡寮村委会第三村民小组村入村路硬化工程</t>
  </si>
  <si>
    <t>南坤镇榕仔村委会</t>
  </si>
  <si>
    <t>南坤镇榕仔村委会新塘村十队环村路硬化工程</t>
  </si>
  <si>
    <t>南坤镇榕仔村委会新塘村十一队环村路硬化工程</t>
  </si>
  <si>
    <t>南坤镇榕仔村委会乌盖村环村路硬化工程</t>
  </si>
  <si>
    <t>南坤镇榕仔村一队南面路硬化</t>
  </si>
  <si>
    <t>2019年项目</t>
  </si>
  <si>
    <t>南坤镇榕仔村一队东面路硬化</t>
  </si>
  <si>
    <t>南坤镇榕仔村一队西面路硬化</t>
  </si>
  <si>
    <t>南坤镇长圮村委会北楼坡环村路硬化建设工程</t>
  </si>
  <si>
    <t>南坤镇长圮村委会黑山园环村路硬化建设工程</t>
  </si>
  <si>
    <t>南坤镇长圮村委会黑山园村巷硬化工程</t>
  </si>
  <si>
    <t>南坤镇长排外村村巷硬化工程</t>
  </si>
  <si>
    <t>南坤镇周朝村委会</t>
  </si>
  <si>
    <t>南坤镇周朝村委会后园村入村路挡土墙工程</t>
  </si>
  <si>
    <t>南坤镇周朝村委会坡塘下村环村路硬化工程</t>
  </si>
  <si>
    <t>南坤镇周朝村委会良干坡环村路</t>
  </si>
  <si>
    <t>南坤镇竹根村第五、第六村民小组环村路硬化工程</t>
  </si>
  <si>
    <t>南坤镇吕狗村委会竹根村、吕狗村村巷硬化工程</t>
  </si>
  <si>
    <t>南坤镇坡寮村委会第六村民小组村巷道建设工程</t>
  </si>
  <si>
    <t>南坤镇坡寮村委会第八村民小组村巷道建设工程</t>
  </si>
  <si>
    <t>南坤镇坡寮村委会第二村民小组村巷道建设工程</t>
  </si>
  <si>
    <t>南坤镇坡寮村委会第七村民小组入村路硬化工程</t>
  </si>
  <si>
    <t>南坤镇坡寮村委会第二村民小组入村路硬化工程</t>
  </si>
  <si>
    <t>南坤镇加总村委会合水村村巷</t>
  </si>
  <si>
    <t>南坤镇加总村委会合水村环村路</t>
  </si>
  <si>
    <t>大朗村委会平坡村巷道及排水工程</t>
  </si>
  <si>
    <t>南坤镇大朗村路巷及排水工程</t>
  </si>
  <si>
    <t>合水村更换饮用水主水管</t>
  </si>
  <si>
    <t>南坤镇大朗村委会甘蔗园饮水工程改造</t>
  </si>
  <si>
    <t>南坤镇榕仔村委会岭上塘饮水工程</t>
  </si>
  <si>
    <t>新兴镇小计　</t>
  </si>
  <si>
    <t>新兴居委会</t>
  </si>
  <si>
    <t>兴诗村委会甘枣村下坝桥工程项目</t>
  </si>
  <si>
    <t>2017年项目</t>
  </si>
  <si>
    <t>新兴镇下屯村委会大昌坡村挡土墙</t>
  </si>
  <si>
    <t>新兴镇下屯村委会东四村路巷</t>
  </si>
  <si>
    <t>新兴镇下屯村委会东三村挡土墙</t>
  </si>
  <si>
    <t>新兴镇下屯村委会东三村路巷</t>
  </si>
  <si>
    <t>新兴镇下屯村委会上堂村挡土墙</t>
  </si>
  <si>
    <t>新兴镇下屯村委会东二村挡土墙</t>
  </si>
  <si>
    <t>新兴镇下屯村委会东二村路巷</t>
  </si>
  <si>
    <t>新兴镇下屯村委会南门村排水沟</t>
  </si>
  <si>
    <t>新兴镇下屯村委会南门村路巷</t>
  </si>
  <si>
    <t>新兴镇下屯村委会东一路巷</t>
  </si>
  <si>
    <t>新兴镇下屯村上堂村路</t>
  </si>
  <si>
    <t>新兴镇兴诗村委会甘枣村入村路</t>
  </si>
  <si>
    <t>新兴镇兴诗村委会刘岭仔村溪湾入村路</t>
  </si>
  <si>
    <t>新兴镇兴诗村委会大塘坡村入村路</t>
  </si>
  <si>
    <t>新兴镇兴诗村委会兴诗坡村入村路</t>
  </si>
  <si>
    <t>新兴镇兴诗村委会刘岭仔村入村路</t>
  </si>
  <si>
    <t>新兴镇兴诗村委会甘枣村路巷硬化</t>
  </si>
  <si>
    <t>新兴镇兴诗村委会甘枣村挡土墙</t>
  </si>
  <si>
    <t>新兴镇兴诗村委会大塘坡村挡土墙</t>
  </si>
  <si>
    <t>新兴镇兴诗村委会西排坡村挡土墙</t>
  </si>
  <si>
    <t>新兴镇兴诗村委会兴诗坡村挡土墙</t>
  </si>
  <si>
    <t>新兴镇兴诗村委会兴诗坡村路巷硬化</t>
  </si>
  <si>
    <t>新兴镇兴诗村委会刘岭仔入村路</t>
  </si>
  <si>
    <t>新兴镇兴诗村委会西排坡村入村路</t>
  </si>
  <si>
    <t>新兴镇下屯村委会大昌坡路巷</t>
  </si>
  <si>
    <t>新兴镇下屯村委会东四排水沟</t>
  </si>
  <si>
    <t>新兴镇下屯村委会上堂村路巷</t>
  </si>
  <si>
    <t>新兴镇下屯村委会科甲岭路巷</t>
  </si>
  <si>
    <t>新兴镇下屯村委会中街村路巷</t>
  </si>
  <si>
    <t>新兴镇下屯村委会科甲岭道路</t>
  </si>
  <si>
    <t>新兴镇下屯村委会东四村路巷（二批）</t>
  </si>
  <si>
    <t>下屯村委会</t>
  </si>
  <si>
    <t>新兴镇下屯村委会东三村路巷（二批）</t>
  </si>
  <si>
    <t>新兴镇下屯村委会东二村路巷（二批）</t>
  </si>
  <si>
    <t>新兴镇下屯村委会东一村路巷（二批）</t>
  </si>
  <si>
    <t>新兴镇蕴沃村委会沃内村排水沟</t>
  </si>
  <si>
    <t>新兴镇蕴沃村委会沃内村路巷</t>
  </si>
  <si>
    <t>新兴镇蕴沃村委会沃外村路巷</t>
  </si>
  <si>
    <t>新兴镇蕴沃村委会沃外村排水沟</t>
  </si>
  <si>
    <t>新兴镇蕴沃村委会面前村排水沟</t>
  </si>
  <si>
    <t>新兴镇蕴沃村委会面前村路巷</t>
  </si>
  <si>
    <t>新兴镇新兴居委会文高村环村路</t>
  </si>
  <si>
    <t>新兴镇新兴居委会市一布代坡环村路</t>
  </si>
  <si>
    <t>新兴镇新兴居委会市二猪仔街环村路</t>
  </si>
  <si>
    <t>新兴镇新兴居委会市三新民街环村路</t>
  </si>
  <si>
    <t>新兴镇新兴居委会市一布代坡路巷</t>
  </si>
  <si>
    <t>新兴镇新兴居委会茅场村环村路</t>
  </si>
  <si>
    <t>新兴镇新兴居委会南瑞水村主路</t>
  </si>
  <si>
    <t>新兴镇博文村委会文武山排水沟</t>
  </si>
  <si>
    <t>新兴镇博文村委会文武山路巷</t>
  </si>
  <si>
    <t>新兴镇博文村委会诗礼村路巷</t>
  </si>
  <si>
    <t>新兴镇博文村委会诗礼村排水沟</t>
  </si>
  <si>
    <t>新兴镇博文村委会石峡村排水沟</t>
  </si>
  <si>
    <t>南吕镇小计</t>
  </si>
  <si>
    <t>南吕镇五星村委会</t>
  </si>
  <si>
    <t>五星桥修复项目</t>
  </si>
  <si>
    <t>南吕镇佳塘村委会</t>
  </si>
  <si>
    <t>南吕镇佳塘村委会第11、12小组道路硬化工程</t>
  </si>
  <si>
    <t>南吕镇佳塘村委会佳塘仔污水管网建设工程</t>
  </si>
  <si>
    <t>南吕镇佳塘村委会第9、10村民小组污水管网建设工程</t>
  </si>
  <si>
    <t>南吕镇佳塘村委会石岩村道路硬化</t>
  </si>
  <si>
    <t>南吕镇落根村委会</t>
  </si>
  <si>
    <t>南吕镇落根村委会第4村民小组挡土墙工程</t>
  </si>
  <si>
    <t>南吕镇龙楼村委会</t>
  </si>
  <si>
    <t>南吕镇龙楼村委会王宅村巷道及排水工程</t>
  </si>
  <si>
    <t>南吕镇龙楼村委会第七村民小组巷道及排水工程</t>
  </si>
  <si>
    <t>南吕镇龙楼村委会关堂朝村巷道及排水工程</t>
  </si>
  <si>
    <t>南吕镇龙楼村委会从角村至王宅村环村路硬化工程</t>
  </si>
  <si>
    <t>南吕镇五星村委会加赖坡1队巷道及排水沟工程</t>
  </si>
  <si>
    <t>南吕镇佳塘村委会佳塘仔村道路硬化工程</t>
  </si>
  <si>
    <t>南吕镇郭石村委会</t>
  </si>
  <si>
    <t>南吕镇郭石村委会第4村民小组入村路硬化及挡土墙工程</t>
  </si>
  <si>
    <t>南吕镇佳塘村委会第10村民小组村前排水沟工程</t>
  </si>
  <si>
    <t>南吕镇佳塘村委会佳塘埇村道路硬化工程</t>
  </si>
  <si>
    <t>南吕镇龙楼村委会吊根榕村村巷硬化工程</t>
  </si>
  <si>
    <t>南吕镇龙楼村委会后塘村村巷硬化工程</t>
  </si>
  <si>
    <t>南吕镇龙楼村委会龙楼村村巷硬化工程</t>
  </si>
  <si>
    <t>南吕镇龙楼村委会水井坡村巷道硬化工程</t>
  </si>
  <si>
    <t>南吕镇落根村委会金山村、山村挡土墙工程</t>
  </si>
  <si>
    <t>南吕镇五星村委会第14村民小组村巷硬化工程</t>
  </si>
  <si>
    <t>南吕镇五星村委会古史中村村巷硬化工程</t>
  </si>
  <si>
    <t>乌坡镇小计</t>
  </si>
  <si>
    <t>乌坡镇美华村委会</t>
  </si>
  <si>
    <t>美华村委会大通坡村环村路硬化工程</t>
  </si>
  <si>
    <t>美华村委会铁炉村基础设施建设工程</t>
  </si>
  <si>
    <t>美华村委会牛班岭村道路硬化工程</t>
  </si>
  <si>
    <t>乌坡镇村仔村委会</t>
  </si>
  <si>
    <t>村仔村委会村仔村挡土墙工程</t>
  </si>
  <si>
    <t>村仔村委会虞宅新村至白毛坡村道路硬化工程</t>
  </si>
  <si>
    <t>村仔村委会村仔村排水沟工程</t>
  </si>
  <si>
    <t>乌坡镇乌石坡村委会</t>
  </si>
  <si>
    <t>乌石坡村委会满昌园村入村路硬化工程</t>
  </si>
  <si>
    <t>乌石坡村委会11.12队道路硬化工程</t>
  </si>
  <si>
    <t>乌坡镇村仔村委会排水沟硬化工程</t>
  </si>
  <si>
    <t>乌坡镇村仔村委会村巷道硬化工程</t>
  </si>
  <si>
    <t>西昌镇小计</t>
  </si>
  <si>
    <t>西昌镇更丰村委会</t>
  </si>
  <si>
    <t>大乳尾村道路硬化工程</t>
  </si>
  <si>
    <t>西昌镇更丰村委会朱芳园村挡土墙工程</t>
  </si>
  <si>
    <t>西昌镇更丰村委会朱芳园村巷道（村北侧）硬化工程</t>
  </si>
  <si>
    <t>西昌镇更丰村委会朱芳园村巷道（村南侧）硬化工程</t>
  </si>
  <si>
    <t>西昌镇更丰村委会朱芳园村入村路改造工程</t>
  </si>
  <si>
    <t>西昌镇更丰村委会三畔村入村路改造工程</t>
  </si>
  <si>
    <t>西昌镇更丰村委会加令坡村道路、排水沟及挡土墙工程</t>
  </si>
  <si>
    <t>西昌镇更丰村委会加令坡村环村路建设工程</t>
  </si>
  <si>
    <t>西昌镇更丰村委会加令坡村巷道改造工程</t>
  </si>
  <si>
    <t>西昌镇更丰村委会旧村道路、排水沟及挡土墙工程</t>
  </si>
  <si>
    <t>西昌镇更丰村委会旧村巷道改造工程</t>
  </si>
  <si>
    <t>西昌镇更丰村委会美玉园村排水沟及挡土墙工程</t>
  </si>
  <si>
    <t>西昌镇更丰村委会美玉园村巷道硬化工程</t>
  </si>
  <si>
    <t>西昌镇更丰村委会水潮村排水沟及挡土墙工程</t>
  </si>
  <si>
    <t>西昌镇更丰村委会水潮村巷道硬化及环村路建设工程</t>
  </si>
  <si>
    <t>西昌镇更丰村委会大乳尾村巷道硬化工程</t>
  </si>
  <si>
    <t>西昌镇更丰村委会大乳尾村排水沟及挡土墙工程</t>
  </si>
  <si>
    <t>西昌镇更丰村委会三畔村环村路工程</t>
  </si>
  <si>
    <t>西昌镇西群居委会</t>
  </si>
  <si>
    <t>西昌镇更丰村委会旧村挡土墙</t>
  </si>
  <si>
    <t>西昌镇西群居委会大坡山村村道路硬化工程</t>
  </si>
  <si>
    <t>西昌镇西群居委会牛路头老村道路工程</t>
  </si>
  <si>
    <t>西昌镇土龙村委会</t>
  </si>
  <si>
    <t>西昌镇西群居委会大坡山村巷道硬化工程</t>
  </si>
  <si>
    <t>西昌镇土龙村委会土龙村基础设施改造工程</t>
  </si>
  <si>
    <t>西昌镇土龙村委会南田村基础设施改造工程</t>
  </si>
  <si>
    <t>西昌镇土龙村委会南田村排水沟改造工程</t>
  </si>
  <si>
    <t>屯昌县西昌镇更丰村委会饮水续建工程</t>
  </si>
  <si>
    <t>屯昌县西昌镇2019年更丰村委会整村推进提升项目</t>
  </si>
  <si>
    <t>屯昌县西昌镇2019年土龙村委会整村推进提升项目</t>
  </si>
  <si>
    <t>屯昌县西昌镇2019年西群居委会茫涯岭路、老市道路改造工程</t>
  </si>
  <si>
    <t>坡心镇小计</t>
  </si>
  <si>
    <t>高朗村委会</t>
  </si>
  <si>
    <t>吴室至蔡室排水沟</t>
  </si>
  <si>
    <t>加买居委会</t>
  </si>
  <si>
    <t>加买村挡土墙</t>
  </si>
  <si>
    <t>加买岭村环村路</t>
  </si>
  <si>
    <t>加买岭村硬化村巷</t>
  </si>
  <si>
    <t>南台村委会</t>
  </si>
  <si>
    <t>南台村水沟盖板</t>
  </si>
  <si>
    <t>南台村和洁坡村加宽硬化道路</t>
  </si>
  <si>
    <t>祖室至高朗洋道路硬化</t>
  </si>
  <si>
    <t>坡心镇加买居委会善山村乡村道路</t>
  </si>
  <si>
    <t>屯城镇小计</t>
  </si>
  <si>
    <t>屯城镇大长坡村委</t>
  </si>
  <si>
    <t>大长坡村二社道路及排水沟硬化工程</t>
  </si>
  <si>
    <t>沙湾村道路硬化工程</t>
  </si>
  <si>
    <t>沙湾埇村道路硬化工程</t>
  </si>
  <si>
    <t>大长坡村三社道路硬化工程</t>
  </si>
  <si>
    <t>屯城镇大长坡村委会旧市村道路硬化工程</t>
  </si>
  <si>
    <t>屯城镇大长坡村委会大长坡村巷道硬化工程</t>
  </si>
  <si>
    <t>屯城镇大洞村委会</t>
  </si>
  <si>
    <t>大洞村道路硬化工程</t>
  </si>
  <si>
    <t>大园村道路硬化工程</t>
  </si>
  <si>
    <t>槟榔园村道路硬化工程</t>
  </si>
  <si>
    <t>屯城镇大长坡村委会挡土墙工程</t>
  </si>
  <si>
    <t>大长坡村委会沙湾埇村巷道、排水沟工程</t>
  </si>
  <si>
    <t>大长坡村委会大长坡村村三社排水沟工程</t>
  </si>
  <si>
    <t>大长坡村委会旧市村道路、排水沟工程</t>
  </si>
  <si>
    <t>大长坡村委会温鹅村排水沟工程</t>
  </si>
  <si>
    <t>屯城镇大长坡村委会沙湾村排水沟工程</t>
  </si>
  <si>
    <t>大洞村委会大洞村巷道硬化工程</t>
  </si>
  <si>
    <t>大洞村委会深水村道路硬化工程</t>
  </si>
  <si>
    <t>大洞村委会坡尾村道路硬化工程</t>
  </si>
  <si>
    <t>枫木镇小计</t>
  </si>
  <si>
    <t>枫木镇罗案村委会</t>
  </si>
  <si>
    <t>冯宅村基础设施提升工程</t>
  </si>
  <si>
    <t>加东岭村基础设施提升工程</t>
  </si>
  <si>
    <t>三角坡村基础设施提升工程</t>
  </si>
  <si>
    <t>下溪园村基础设施提升工程</t>
  </si>
  <si>
    <t>斩都坡村基础设施提升工程</t>
  </si>
  <si>
    <t>罗案村基础设施提升工程</t>
  </si>
  <si>
    <t>足产村6队基础设施提升工程</t>
  </si>
  <si>
    <t>附件3</t>
  </si>
  <si>
    <t>屯昌县贫困村基础设施项目资金安排表</t>
  </si>
  <si>
    <t>单位：万元</t>
  </si>
  <si>
    <t>项目资金估算（建安费）</t>
  </si>
  <si>
    <t>项目安排资金（万元）</t>
  </si>
  <si>
    <t>基础设施项目前期工作经费安排资金（万元）</t>
  </si>
  <si>
    <t>建安费</t>
  </si>
  <si>
    <t>琼财农[2019]967号
琼财农[2020]379号</t>
  </si>
  <si>
    <t>琼财农[2019]1006号</t>
  </si>
  <si>
    <t xml:space="preserve"> 新兴镇小计 </t>
  </si>
  <si>
    <t>圆坡村环村路</t>
  </si>
  <si>
    <t>新建环村路1条，共长50米</t>
  </si>
  <si>
    <t>从县级资金安排50万元（含往年项目前期工作经费）</t>
  </si>
  <si>
    <t>王岭仔村环村路</t>
  </si>
  <si>
    <t>共7段，共长518米</t>
  </si>
  <si>
    <t>博文村委会</t>
  </si>
  <si>
    <t>水牛坡村排水沟</t>
  </si>
  <si>
    <t>新建排水沟492米</t>
  </si>
  <si>
    <t>三马陆排水沟</t>
  </si>
  <si>
    <t>新建排水沟1406米</t>
  </si>
  <si>
    <t>石峡村内道路</t>
  </si>
  <si>
    <t>新建道路硬化130米</t>
  </si>
  <si>
    <t>诗礼村内道路</t>
  </si>
  <si>
    <t>新建道路硬化300米</t>
  </si>
  <si>
    <t>蕴沃村委会</t>
  </si>
  <si>
    <t>南丰村排水沟</t>
  </si>
  <si>
    <t>新建路巷排水沟588米</t>
  </si>
  <si>
    <t>南丰村路巷</t>
  </si>
  <si>
    <t>新建路巷1450平方米</t>
  </si>
  <si>
    <t>大路坡排水沟</t>
  </si>
  <si>
    <t>新建路巷排水沟767米</t>
  </si>
  <si>
    <t>大路坡路巷</t>
  </si>
  <si>
    <t>新建路巷2396平方米</t>
  </si>
  <si>
    <t>南秀村路巷</t>
  </si>
  <si>
    <t>新建路巷1446平方米</t>
  </si>
  <si>
    <t>南秀村排水沟</t>
  </si>
  <si>
    <t>新建路巷排水沟1198米</t>
  </si>
  <si>
    <t>西施村排水沟</t>
  </si>
  <si>
    <t>新建路巷排水沟340米</t>
  </si>
  <si>
    <t>西施村路巷</t>
  </si>
  <si>
    <t>新建路巷1100平方米</t>
  </si>
  <si>
    <t>沙田村委会</t>
  </si>
  <si>
    <t>文曲一队小排水沟</t>
  </si>
  <si>
    <t>460米</t>
  </si>
  <si>
    <t>牛斗园小排水沟</t>
  </si>
  <si>
    <t>209米</t>
  </si>
  <si>
    <t>坡塘二大排水沟</t>
  </si>
  <si>
    <t>185米</t>
  </si>
  <si>
    <t>坡塘二小排水沟</t>
  </si>
  <si>
    <t>385米</t>
  </si>
  <si>
    <t>坡塘一大排水沟</t>
  </si>
  <si>
    <t>156米</t>
  </si>
  <si>
    <t>坡塘一小排水沟</t>
  </si>
  <si>
    <t>558米</t>
  </si>
  <si>
    <t>坡陈二队挡土墙</t>
  </si>
  <si>
    <t>229米</t>
  </si>
  <si>
    <t>坡陈一队挡土墙</t>
  </si>
  <si>
    <t>196米</t>
  </si>
  <si>
    <t>足园一小排水沟</t>
  </si>
  <si>
    <t>572米</t>
  </si>
  <si>
    <t>足园二小排水沟</t>
  </si>
  <si>
    <t>176米</t>
  </si>
  <si>
    <t>南吕镇小计　</t>
  </si>
  <si>
    <t>五星村委会</t>
  </si>
  <si>
    <t>屯昌县南吕镇五星村委会1、2队环村路硬化工程</t>
  </si>
  <si>
    <t>路线总长570米，路面长宽3米，厚0.18米。</t>
  </si>
  <si>
    <t>琼财农[2019]967号54.56万元
琼财农[2020]379号36.37万元</t>
  </si>
  <si>
    <t>从县级资金安排79万元（含往年项目前期工作经费）</t>
  </si>
  <si>
    <t>屯昌县南吕镇五星村委会古史下村巷道硬化工程</t>
  </si>
  <si>
    <t>巷道硬化800米.</t>
  </si>
  <si>
    <t>屯昌县南吕镇五星村委会瓦灶坡硬化道路改造工程</t>
  </si>
  <si>
    <t>路线总长270米，路面长宽3米，厚0.18米.</t>
  </si>
  <si>
    <t>落根村委会</t>
  </si>
  <si>
    <t>屯昌县南吕镇落根村委会金山村环村路硬化工程</t>
  </si>
  <si>
    <t>路线总长1100米，路面长宽3米，厚0.18米。</t>
  </si>
  <si>
    <t>屯昌县南吕镇落根村委会金山村巷道硬化工程</t>
  </si>
  <si>
    <t>巷道硬化900米</t>
  </si>
  <si>
    <t>琼财农[2020]379号</t>
  </si>
  <si>
    <t>郭石村委会</t>
  </si>
  <si>
    <t>屯昌县南吕镇郭石村委会大木坡村环村路硬化工程</t>
  </si>
  <si>
    <t>路线总长220米，路面长宽3米，厚0.18米。</t>
  </si>
  <si>
    <t>屯昌县南吕镇郭石村委会郭石上村环村路硬化工程</t>
  </si>
  <si>
    <t>路线总长250米，路面长宽3米，厚0.18米。</t>
  </si>
  <si>
    <t>龙楼村委会</t>
  </si>
  <si>
    <t>屯昌县南吕镇龙楼村委会环村道路硬化工程</t>
  </si>
  <si>
    <t>路线总长700米，路面长宽3米，厚0.18米。</t>
  </si>
  <si>
    <t>屯昌县南吕镇龙楼村委会从角村至关堂朝村道路硬化工程</t>
  </si>
  <si>
    <t>路线总长830米，路面长宽3米，厚0.18米。</t>
  </si>
  <si>
    <t>佳塘村委会</t>
  </si>
  <si>
    <t>屯昌县南吕镇佳塘村委会第9、10、11、12社环村路道路改造工程</t>
  </si>
  <si>
    <t>硬化路面长440米长宽3米，厚0.18米，加宽500米，挡土墙长218米。</t>
  </si>
  <si>
    <t>屯昌县南吕镇佳塘村委会第1、2村民小组排水沟工程</t>
  </si>
  <si>
    <t>排水沟617米</t>
  </si>
  <si>
    <t>屯昌县南吕镇佳塘村委会第8村民小组排水沟工程</t>
  </si>
  <si>
    <t>排水沟289米</t>
  </si>
  <si>
    <t>屯昌县南吕镇佳塘村委会第13、15村民小组排水沟工程</t>
  </si>
  <si>
    <t>排水沟820米</t>
  </si>
  <si>
    <t>加总村委会</t>
  </si>
  <si>
    <t>加总村委会荔枝埇村更换水管</t>
  </si>
  <si>
    <t>DN63 PVC-U管长度总计280米、DN32 PVC-U管长度总计415米；
加总村委会荔枝埇村总计22户，入户管道为DN25 PVC-U管，平均长度为20米/户，总长度为440米。阀门井2座、排气井2座、排泥井2座。</t>
  </si>
  <si>
    <t>从县级资金安排45万元（含往年项目前期工作经费）</t>
  </si>
  <si>
    <t>坡寮村委会</t>
  </si>
  <si>
    <t>南坤镇坡寮村委会第五村民小组入村路硬化工程</t>
  </si>
  <si>
    <t>新建道路硬化 28 米</t>
  </si>
  <si>
    <t>南坤镇坡寮村委会第四村民小组入村路硬化工程</t>
  </si>
  <si>
    <t>拆除重新单路硬化 40 米、新建道路硬化 90 米、砼挡墙 100 米、PVC-DN200mm 排水沟 75 米。</t>
  </si>
  <si>
    <t>南坤镇榕仔村委会红花村西段道路建设工程</t>
  </si>
  <si>
    <t>新建道路长308米，配套建设道路两边排水沟554米及1座排水涵</t>
  </si>
  <si>
    <t>南坤镇榕仔村委会四、五队入村路加宽工程</t>
  </si>
  <si>
    <t>四队入村路加宽路面至3米，长193米，并新建挡土墙64米；五队新建道路129米及挡土墙90米，并拆除重建1座山塘溢洪道</t>
  </si>
  <si>
    <t>南坤镇榕仔村委会新塘村饮水配套工程</t>
  </si>
  <si>
    <t>DN63 PVC-U管长度总计180米、DN32 PVC-U管长度总计846米；
榕仔村委会新塘村总计50户，入户管道为DN25 PVC-U管平均长度为20米/户，总长度为1000米。阀门井1座、排气井1座、排泥井1座。</t>
  </si>
  <si>
    <t>长圮村委会</t>
  </si>
  <si>
    <t>北楼坡至南迈坡饮水工程</t>
  </si>
  <si>
    <t>DN63 PVC-U管长度总计1000米,新建20T水塔一座。阀门井1座、排气井1座、排泥井1座。</t>
  </si>
  <si>
    <t>南坤镇长圮村委会下湾村饮水工程</t>
  </si>
  <si>
    <t>DN63 PVC-U管长度总计318米、DN32 PVC-U管长度总计341米；
长圮村委会下湾村总计15户，入户管道为DN25 PVC-U管平均长度为20米/户，总长度为300米。新建20T水塔一座。阀门井1座、排气井1座、排泥井1座。</t>
  </si>
  <si>
    <t>南坤镇长圮村委会长圮墟饮水工程</t>
  </si>
  <si>
    <t>DN63 PVC-U管长度总计180米;新建机井一座，井深200米。配套消毒设备。</t>
  </si>
  <si>
    <t>南坤镇周朝村委会春邦村巷道及排水工程</t>
  </si>
  <si>
    <t>新建路巷1668m2，新建0.25m*0.25m盖板排水沟705m，新建0.8m*0.6m主排沟105m</t>
  </si>
  <si>
    <t>南坤镇周朝村委会坡塘上下村南通到周朝村碑道路硬化</t>
  </si>
  <si>
    <t>新建道路318m</t>
  </si>
  <si>
    <t>南坤镇周朝村委会坡塘上村道路硬化工程</t>
  </si>
  <si>
    <t>新建道路硬化1365m</t>
  </si>
  <si>
    <t>南坤镇周朝村委会千秋场村中道路硬化工程</t>
  </si>
  <si>
    <t>新建道路硬化140m</t>
  </si>
  <si>
    <t>南坤镇周朝村委会外村第七组村巷硬化及排水工程</t>
  </si>
  <si>
    <t>新建路巷1085m2，新建0.25m*0.25m盖板排水沟699m</t>
  </si>
  <si>
    <t>南坤镇周朝村委会外村饮水配套工程</t>
  </si>
  <si>
    <t>DN63 PVC-U管长度总计176米、DN32 PVC-U管长度总计457米；周朝村委会外村总计38户，入户管道为DN25 PVC-U管平均长度为20米/户，总长度为760米。阀门井1座、排气井1座、排泥井1座。</t>
  </si>
  <si>
    <t>南坤镇周朝村委会周朝墟饮水配套工程</t>
  </si>
  <si>
    <t>DN63 PVC-U管长度总计917米、DN32 PVC-U管长度总计1539米；
周朝村委会周朝墟总计89户，入户管道为DN25 PVC-U管平均长度为20米/户，总长度为1780米。阀门井1座、排气井1座、排泥井1座。</t>
  </si>
  <si>
    <t>西昌镇小计　</t>
  </si>
  <si>
    <t>合格村委会</t>
  </si>
  <si>
    <t>屯昌县西昌镇合格村委会朱宝坡村巷道改造工程</t>
  </si>
  <si>
    <t>1、巷道硬化：1800米。
2、DN300波纹排水管：1800米。</t>
  </si>
  <si>
    <t>从县级资金安排62万元（含往年项目前期工作经费）</t>
  </si>
  <si>
    <t>屯昌县西昌镇合格村委会庆云村巷道改造工程</t>
  </si>
  <si>
    <t>1、巷道硬化：1600米。
2、DN300波纹排水管：1600米。</t>
  </si>
  <si>
    <t>屯昌县西昌镇合格村委会美才园村巷道改造工程</t>
  </si>
  <si>
    <t>1、巷道硬化：1300米。
2、DN300波纹排水管：1300米。</t>
  </si>
  <si>
    <t>屯昌县西昌镇合格村委会上品园村巷道改造工程</t>
  </si>
  <si>
    <t>1、巷道硬化：2500米。
2、DN300波纹排水管：2500米。</t>
  </si>
  <si>
    <t>西群居委会</t>
  </si>
  <si>
    <t>屯昌县西昌镇西群居委会加横村基础设施提升工程</t>
  </si>
  <si>
    <t>1、巷道硬化：2064米。
2、DN300波纹排水管：705米。</t>
  </si>
  <si>
    <t>乌坡镇小计　</t>
  </si>
  <si>
    <t>乌石坡村委会</t>
  </si>
  <si>
    <t>龙秀坡环村路</t>
  </si>
  <si>
    <t>环村路1000m*3m。</t>
  </si>
  <si>
    <t>从县级资金安排80万元（含往年项目前期工作经费）</t>
  </si>
  <si>
    <t>龙秀坡入村路</t>
  </si>
  <si>
    <t>入村路1600m*3.5m。</t>
  </si>
  <si>
    <t>石罗坡环村路</t>
  </si>
  <si>
    <t>环村路1200m*3m。</t>
  </si>
  <si>
    <t>外林环村路</t>
  </si>
  <si>
    <t>环村路500m*3m</t>
  </si>
  <si>
    <t>军场坡环村路</t>
  </si>
  <si>
    <t>环村路800m*3m</t>
  </si>
  <si>
    <t>后村环村路</t>
  </si>
  <si>
    <t>环村路200m*3m，盖板涵1个</t>
  </si>
  <si>
    <t>美华村委会</t>
  </si>
  <si>
    <t>美华村环村路</t>
  </si>
  <si>
    <t>长度*宽度200m*3m</t>
  </si>
  <si>
    <t>村仔村委会</t>
  </si>
  <si>
    <t>虞宅村环村路</t>
  </si>
  <si>
    <t>400m长，3m宽及挡土墙</t>
  </si>
  <si>
    <t>坡心镇小计　</t>
  </si>
  <si>
    <t>关朗村委会</t>
  </si>
  <si>
    <t>关朗村委会三宿村路巷硬化及路巷排水沟工程</t>
  </si>
  <si>
    <t>长2000米，宽0.3米，</t>
  </si>
  <si>
    <t>从县级资金安排28万元（含往年项目前期工作经费）</t>
  </si>
  <si>
    <t>关朗村委会新村路口村路硬化工程</t>
  </si>
  <si>
    <t>长200米，宽2米，</t>
  </si>
  <si>
    <t>南台村委会大塘村村巷硬化</t>
  </si>
  <si>
    <t>长500米，宽1.5米，</t>
  </si>
  <si>
    <t>南台村委会洁坡村村巷硬化</t>
  </si>
  <si>
    <t>长1000米，宽1.5米，</t>
  </si>
  <si>
    <t>南台村委会南台村环村路排水沟</t>
  </si>
  <si>
    <t>长300米，宽0.6米，</t>
  </si>
  <si>
    <t>高朗村委会陈佳村入村路</t>
  </si>
  <si>
    <t>长300米，宽3米，</t>
  </si>
  <si>
    <t>高朗村委会高朗仔村入村路</t>
  </si>
  <si>
    <t>长200米，宽3米，</t>
  </si>
  <si>
    <t>高朗村委会石桥村入村路排水沟</t>
  </si>
  <si>
    <t>长720米，宽0.6米，</t>
  </si>
  <si>
    <t>高朗村委会石桥村环村路</t>
  </si>
  <si>
    <t>加买居委会加买村硬化路巷</t>
  </si>
  <si>
    <t>1500平米，厚0.1米</t>
  </si>
  <si>
    <t>加买居委会善山村硬化路巷</t>
  </si>
  <si>
    <t>1000平米，厚0.1米</t>
  </si>
  <si>
    <t>加买居委会坡心村排水沟</t>
  </si>
  <si>
    <t>长100米，宽0.6米，</t>
  </si>
  <si>
    <t>枫木镇小计　</t>
  </si>
  <si>
    <t>罗案村委会</t>
  </si>
  <si>
    <t>冯宅村2020年基础设施项目建设工程</t>
  </si>
  <si>
    <t xml:space="preserve">1.硬化巷道长100米，宽1.2米；2、村道100米，宽3米.
</t>
  </si>
  <si>
    <t>从县级资金安排5万元（含往年项目前期工作经费）</t>
  </si>
  <si>
    <t>加东岭村2020年基础设施项目建设工程</t>
  </si>
  <si>
    <t>修建巷道长500米</t>
  </si>
  <si>
    <t>三角坡村2020年基础设施项目建设工程</t>
  </si>
  <si>
    <t>村道路硬化长200米</t>
  </si>
  <si>
    <t>斩都坡村2020年基础设施项目建设工程</t>
  </si>
  <si>
    <t>1.修建村巷长150米；
2.挡土墙长50米，高2米</t>
  </si>
  <si>
    <t>足产6队2020年基础设施项目建设工程</t>
  </si>
  <si>
    <t>1.修建巷道50米；
2.村前水泥道路挡土墙长60米，高2米；</t>
  </si>
  <si>
    <t>屯城镇小计　</t>
  </si>
  <si>
    <t>大洞村委会</t>
  </si>
  <si>
    <t>大洞村委会花料村环村路项目建设</t>
  </si>
  <si>
    <t>东西向，长220米  宽2.5米</t>
  </si>
  <si>
    <t>从县级资金安排55万元（含往年项目前期工作经费）</t>
  </si>
  <si>
    <t>大洞村委会花料村村巷项目建设</t>
  </si>
  <si>
    <t>村巷3段，总长430米，宽2米。</t>
  </si>
  <si>
    <t>大洞村委会水鸡村环村路项目建设</t>
  </si>
  <si>
    <t>长350米，宽3米</t>
  </si>
  <si>
    <t>大洞村委会水鸡村村巷项目建设</t>
  </si>
  <si>
    <t>村巷9段，总长1130米，宽2米。</t>
  </si>
  <si>
    <t>大洞村委会槟榔园村入村路项目建设</t>
  </si>
  <si>
    <t>长150米，宽3米</t>
  </si>
  <si>
    <t>大洞村委会大园村村道硬化项目建设</t>
  </si>
  <si>
    <t>长300米，宽2.5 米</t>
  </si>
  <si>
    <t>大洞村委会坡尾村村巷项目建设</t>
  </si>
  <si>
    <t>村巷6段，总长424米，宽2米。</t>
  </si>
  <si>
    <t>大洞村委会坡尾村排水沟项目建设</t>
  </si>
  <si>
    <t>长63米</t>
  </si>
  <si>
    <t>大长坡村委会</t>
  </si>
  <si>
    <t>大长坡村委会温鹅村村巷项目建设</t>
  </si>
  <si>
    <t>长60米</t>
  </si>
  <si>
    <t>大长坡村委会旧市村村巷项目建设</t>
  </si>
  <si>
    <t>村巷硬化长500米</t>
  </si>
  <si>
    <t>大长坡村委会沙湾埇村村巷项目建设</t>
  </si>
  <si>
    <t>硬化路巷900米</t>
  </si>
  <si>
    <t>大长坡村委会沙湾埇村村道硬化项目建设</t>
  </si>
  <si>
    <r>
      <rPr>
        <sz val="10"/>
        <color theme="1"/>
        <rFont val="宋体"/>
        <charset val="134"/>
      </rPr>
      <t>长60米，宽3</t>
    </r>
    <r>
      <rPr>
        <sz val="10"/>
        <color indexed="8"/>
        <rFont val="Times New Roman"/>
        <charset val="134"/>
      </rPr>
      <t xml:space="preserve">.5 </t>
    </r>
    <r>
      <rPr>
        <sz val="10"/>
        <color indexed="8"/>
        <rFont val="宋体"/>
        <charset val="134"/>
      </rPr>
      <t>米</t>
    </r>
  </si>
  <si>
    <t>大长坡村委会沙湾村村道硬化项目建设</t>
  </si>
  <si>
    <r>
      <rPr>
        <sz val="10"/>
        <color theme="1"/>
        <rFont val="宋体"/>
        <charset val="134"/>
      </rPr>
      <t>长150米，宽3</t>
    </r>
    <r>
      <rPr>
        <sz val="10"/>
        <color indexed="8"/>
        <rFont val="Times New Roman"/>
        <charset val="134"/>
      </rPr>
      <t xml:space="preserve">.5 </t>
    </r>
    <r>
      <rPr>
        <sz val="10"/>
        <color indexed="8"/>
        <rFont val="宋体"/>
        <charset val="134"/>
      </rPr>
      <t>米</t>
    </r>
  </si>
  <si>
    <t>大长坡村委会沙湾村村巷项目建设</t>
  </si>
  <si>
    <t>长800米</t>
  </si>
  <si>
    <t>大长坡村委会大长坡六组村道硬化项目建设</t>
  </si>
  <si>
    <t>长200米，宽3米，及挡土墙</t>
  </si>
  <si>
    <t>大长坡村委会大长坡六组村巷项目建设</t>
  </si>
  <si>
    <t>长510米，</t>
  </si>
  <si>
    <t>大长坡村委会大长坡三组村道硬化项目建设</t>
  </si>
  <si>
    <t>道路长150米，宽3米,排水沟160米及挡土墙</t>
  </si>
  <si>
    <t>县发改委小计　</t>
  </si>
  <si>
    <t>琼财农[2020]290号</t>
  </si>
  <si>
    <t>坡心镇关朗村委会道路硬化项目</t>
  </si>
  <si>
    <t>道路总长845米，平均宽度3米</t>
  </si>
  <si>
    <t>坡心镇南台村委会道路硬化项目</t>
  </si>
  <si>
    <t>道路总长1277米，平均宽度3.5米</t>
  </si>
  <si>
    <t>坡心镇高朗村委会道路硬化项目</t>
  </si>
  <si>
    <t>道路总长1000米，平均宽度3.5米</t>
  </si>
  <si>
    <t>附件4</t>
  </si>
  <si>
    <t>少数民族往年基础设施项目安排表</t>
  </si>
  <si>
    <t>一</t>
  </si>
  <si>
    <t>民宗委基础设施类项目</t>
  </si>
  <si>
    <t>枫木镇琼凯村委会村巷整治及硬化项目</t>
  </si>
  <si>
    <t>县民宗委</t>
  </si>
  <si>
    <t>枫木镇琼凯村委会排水沟项目</t>
  </si>
  <si>
    <t>枫木镇琼凯村委会环村路硬化及桥建设项目</t>
  </si>
  <si>
    <t>枫木镇琼凯村委会一社环村路</t>
  </si>
  <si>
    <t>枫木镇琼凯村委会道路硬化工程</t>
  </si>
  <si>
    <t>枫木镇琼凯村委会蓄水池</t>
  </si>
  <si>
    <t>南坤镇加总村道路硬化工程</t>
  </si>
  <si>
    <t>附件5</t>
  </si>
  <si>
    <t>屯昌县2020年贫困村集体经济基本金安排表</t>
  </si>
  <si>
    <t>整村推进村名称</t>
  </si>
  <si>
    <t>项目资金数额</t>
  </si>
  <si>
    <t>项目资金来源</t>
  </si>
  <si>
    <t>琼财农[2019]967号350万元
琼财农[2019]1006号505万元
琼财农[2020]290号1191万元
琼财农[2020]379号1754万元</t>
  </si>
  <si>
    <t>村集体经济基本金</t>
  </si>
  <si>
    <t>琼财农[2020]290号95万元</t>
  </si>
  <si>
    <t>“十三五”期间18个贫困村</t>
  </si>
  <si>
    <t>琼财农[2020]290号47.5万元</t>
  </si>
  <si>
    <t>乌坡镇青梯村委会</t>
  </si>
  <si>
    <t>乌坡镇坡心村委会</t>
  </si>
  <si>
    <r>
      <rPr>
        <sz val="10"/>
        <color theme="1"/>
        <rFont val="宋体"/>
        <charset val="134"/>
      </rPr>
      <t>琼财农[2019]967号95万元
琼财农</t>
    </r>
    <r>
      <rPr>
        <sz val="10"/>
        <color theme="1"/>
        <rFont val="宋体"/>
        <charset val="134"/>
      </rPr>
      <t>[2020]379</t>
    </r>
    <r>
      <rPr>
        <sz val="10"/>
        <color theme="1"/>
        <rFont val="宋体"/>
        <charset val="134"/>
      </rPr>
      <t>号</t>
    </r>
    <r>
      <rPr>
        <sz val="10"/>
        <color theme="1"/>
        <rFont val="宋体"/>
        <charset val="134"/>
      </rPr>
      <t>95</t>
    </r>
    <r>
      <rPr>
        <sz val="10"/>
        <color theme="1"/>
        <rFont val="宋体"/>
        <charset val="134"/>
      </rPr>
      <t>万元</t>
    </r>
  </si>
  <si>
    <t>琼财农[2019]967号95万元
琼财农[2020]379号95万元</t>
  </si>
  <si>
    <t>坡心镇关朗村委会</t>
  </si>
  <si>
    <t>坡心镇高坡村委会</t>
  </si>
  <si>
    <t>坡心镇南台村委会</t>
  </si>
  <si>
    <t>西昌镇西群村委会</t>
  </si>
  <si>
    <t>新兴镇新兴居委会</t>
  </si>
  <si>
    <t>新兴镇兴诗居委会</t>
  </si>
  <si>
    <t>琼财农[2020]290号51万元
琼财农[2020]379号44万元</t>
  </si>
  <si>
    <t>新兴镇下屯居委会</t>
  </si>
  <si>
    <t>琼财农[2020]379号95万元</t>
  </si>
  <si>
    <t>新兴镇蕴沃村委会</t>
  </si>
  <si>
    <t>琼财农[2019]967号65万元
琼财农[2019]1006号30万元</t>
  </si>
  <si>
    <t>“十二五”期间18个贫困村</t>
  </si>
  <si>
    <t>新兴镇博文村委会</t>
  </si>
  <si>
    <t>新兴镇沙田村委会</t>
  </si>
  <si>
    <t>屯城镇大长坡村委会</t>
  </si>
  <si>
    <t>琼财农[2020]379号47.5万元</t>
  </si>
  <si>
    <t>西昌镇合格村委会</t>
  </si>
  <si>
    <t>琼财农[2019]1006号95万元
琼财农[2020]379号95万元</t>
  </si>
  <si>
    <t>坡心镇加买村委会</t>
  </si>
  <si>
    <t>琼财农[2019]1006号95万元</t>
  </si>
  <si>
    <t>坡心镇高朗村委会</t>
  </si>
  <si>
    <t>枫木镇琼凯村委会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</si>
</sst>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0000_ "/>
    <numFmt numFmtId="179" formatCode="0_ "/>
  </numFmts>
  <fonts count="53">
    <font>
      <sz val="11"/>
      <color indexed="8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sz val="8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仿宋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b/>
      <sz val="20"/>
      <name val="方正小标宋简体"/>
      <charset val="134"/>
    </font>
    <font>
      <sz val="10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0"/>
      <color indexed="8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25" borderId="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17" borderId="12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3" fillId="9" borderId="9" applyNumberFormat="0" applyAlignment="0" applyProtection="0">
      <alignment vertical="center"/>
    </xf>
    <xf numFmtId="0" fontId="46" fillId="30" borderId="15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45" applyFont="1" applyFill="1">
      <alignment vertical="center"/>
    </xf>
    <xf numFmtId="0" fontId="0" fillId="0" borderId="0" xfId="45" applyFont="1" applyFill="1" applyAlignment="1">
      <alignment horizontal="center" vertical="center"/>
    </xf>
    <xf numFmtId="0" fontId="1" fillId="0" borderId="0" xfId="45" applyFont="1" applyFill="1" applyAlignment="1">
      <alignment vertical="center"/>
    </xf>
    <xf numFmtId="0" fontId="1" fillId="0" borderId="0" xfId="45" applyFont="1" applyFill="1" applyAlignment="1">
      <alignment horizontal="center" vertical="center"/>
    </xf>
    <xf numFmtId="0" fontId="2" fillId="0" borderId="0" xfId="45" applyFont="1" applyFill="1">
      <alignment vertical="center"/>
    </xf>
    <xf numFmtId="0" fontId="3" fillId="0" borderId="0" xfId="45" applyFont="1" applyFill="1" applyAlignment="1">
      <alignment horizontal="center" vertical="center"/>
    </xf>
    <xf numFmtId="0" fontId="2" fillId="0" borderId="0" xfId="45" applyFont="1" applyFill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5" fillId="0" borderId="2" xfId="45" applyFont="1" applyFill="1" applyBorder="1" applyAlignment="1">
      <alignment horizontal="center" vertical="center"/>
    </xf>
    <xf numFmtId="0" fontId="5" fillId="0" borderId="2" xfId="45" applyFont="1" applyFill="1" applyBorder="1" applyAlignment="1">
      <alignment horizontal="center" vertical="center" wrapText="1"/>
    </xf>
    <xf numFmtId="0" fontId="2" fillId="0" borderId="2" xfId="45" applyFont="1" applyFill="1" applyBorder="1" applyAlignment="1">
      <alignment horizontal="center" vertical="center"/>
    </xf>
    <xf numFmtId="0" fontId="6" fillId="0" borderId="2" xfId="45" applyFont="1" applyFill="1" applyBorder="1" applyAlignment="1">
      <alignment horizontal="center" vertical="center"/>
    </xf>
    <xf numFmtId="0" fontId="7" fillId="0" borderId="2" xfId="45" applyNumberFormat="1" applyFont="1" applyFill="1" applyBorder="1" applyAlignment="1">
      <alignment horizontal="center" vertical="center" wrapText="1"/>
    </xf>
    <xf numFmtId="0" fontId="8" fillId="0" borderId="2" xfId="45" applyNumberFormat="1" applyFont="1" applyFill="1" applyBorder="1" applyAlignment="1">
      <alignment horizontal="center" vertical="center" wrapText="1"/>
    </xf>
    <xf numFmtId="0" fontId="2" fillId="0" borderId="3" xfId="45" applyNumberFormat="1" applyFont="1" applyFill="1" applyBorder="1" applyAlignment="1">
      <alignment horizontal="center" vertical="center" wrapText="1"/>
    </xf>
    <xf numFmtId="0" fontId="2" fillId="0" borderId="4" xfId="45" applyNumberFormat="1" applyFont="1" applyFill="1" applyBorder="1" applyAlignment="1">
      <alignment horizontal="center" vertical="center" wrapText="1"/>
    </xf>
    <xf numFmtId="0" fontId="2" fillId="0" borderId="5" xfId="4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255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31" fontId="8" fillId="3" borderId="0" xfId="0" applyNumberFormat="1" applyFont="1" applyFill="1" applyBorder="1" applyAlignment="1">
      <alignment horizontal="center" vertical="center" wrapText="1"/>
    </xf>
    <xf numFmtId="31" fontId="8" fillId="3" borderId="0" xfId="0" applyNumberFormat="1" applyFont="1" applyFill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177" fontId="2" fillId="3" borderId="2" xfId="51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7" fontId="6" fillId="3" borderId="2" xfId="5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>
      <alignment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6" fillId="3" borderId="2" xfId="51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176" fontId="14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76" fontId="14" fillId="3" borderId="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8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NumberFormat="1" applyFont="1" applyFill="1" applyAlignment="1">
      <alignment horizontal="left" vertical="center" wrapText="1"/>
    </xf>
    <xf numFmtId="176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 wrapText="1"/>
    </xf>
    <xf numFmtId="176" fontId="17" fillId="3" borderId="0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 wrapText="1"/>
    </xf>
    <xf numFmtId="176" fontId="18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176" fontId="5" fillId="3" borderId="2" xfId="51" applyNumberFormat="1" applyFont="1" applyFill="1" applyBorder="1" applyAlignment="1">
      <alignment horizontal="center" vertical="center" wrapText="1"/>
    </xf>
    <xf numFmtId="178" fontId="5" fillId="3" borderId="2" xfId="51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176" fontId="20" fillId="3" borderId="2" xfId="0" applyNumberFormat="1" applyFont="1" applyFill="1" applyBorder="1" applyAlignment="1">
      <alignment horizontal="center" vertical="center"/>
    </xf>
    <xf numFmtId="178" fontId="20" fillId="3" borderId="2" xfId="0" applyNumberFormat="1" applyFont="1" applyFill="1" applyBorder="1" applyAlignment="1">
      <alignment horizontal="center" vertical="center"/>
    </xf>
    <xf numFmtId="176" fontId="21" fillId="3" borderId="2" xfId="0" applyNumberFormat="1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76" fontId="21" fillId="3" borderId="2" xfId="8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center" wrapText="1"/>
    </xf>
    <xf numFmtId="178" fontId="21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76" fontId="20" fillId="3" borderId="2" xfId="51" applyNumberFormat="1" applyFont="1" applyFill="1" applyBorder="1" applyAlignment="1">
      <alignment horizontal="center" vertical="center" wrapText="1"/>
    </xf>
    <xf numFmtId="178" fontId="20" fillId="3" borderId="2" xfId="51" applyNumberFormat="1" applyFont="1" applyFill="1" applyBorder="1" applyAlignment="1">
      <alignment horizontal="center" vertical="center" wrapText="1"/>
    </xf>
    <xf numFmtId="0" fontId="8" fillId="3" borderId="2" xfId="5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20" fillId="3" borderId="2" xfId="0" applyNumberFormat="1" applyFont="1" applyFill="1" applyBorder="1" applyAlignment="1">
      <alignment horizontal="center" vertical="center" wrapText="1"/>
    </xf>
    <xf numFmtId="178" fontId="20" fillId="3" borderId="2" xfId="0" applyNumberFormat="1" applyFont="1" applyFill="1" applyBorder="1" applyAlignment="1">
      <alignment horizontal="center" vertical="center" wrapText="1"/>
    </xf>
    <xf numFmtId="178" fontId="21" fillId="3" borderId="2" xfId="0" applyNumberFormat="1" applyFont="1" applyFill="1" applyBorder="1" applyAlignment="1">
      <alignment horizontal="center" vertical="center" wrapText="1"/>
    </xf>
    <xf numFmtId="176" fontId="21" fillId="3" borderId="3" xfId="0" applyNumberFormat="1" applyFont="1" applyFill="1" applyBorder="1" applyAlignment="1">
      <alignment horizontal="center" vertical="center" wrapText="1"/>
    </xf>
    <xf numFmtId="178" fontId="21" fillId="3" borderId="2" xfId="8" applyNumberFormat="1" applyFont="1" applyFill="1" applyBorder="1" applyAlignment="1">
      <alignment horizontal="center" vertical="center" wrapText="1"/>
    </xf>
    <xf numFmtId="0" fontId="8" fillId="3" borderId="2" xfId="12" applyNumberFormat="1" applyFont="1" applyFill="1" applyBorder="1" applyAlignment="1" applyProtection="1">
      <alignment horizontal="center" vertical="center" wrapText="1"/>
    </xf>
    <xf numFmtId="176" fontId="21" fillId="3" borderId="2" xfId="12" applyNumberFormat="1" applyFont="1" applyFill="1" applyBorder="1" applyAlignment="1" applyProtection="1">
      <alignment horizontal="center" vertical="center" wrapText="1"/>
    </xf>
    <xf numFmtId="0" fontId="22" fillId="3" borderId="0" xfId="0" applyNumberFormat="1" applyFont="1" applyFill="1" applyBorder="1" applyAlignment="1">
      <alignment vertical="center" wrapText="1"/>
    </xf>
    <xf numFmtId="0" fontId="13" fillId="3" borderId="0" xfId="0" applyFont="1" applyFill="1" applyBorder="1">
      <alignment vertical="center"/>
    </xf>
    <xf numFmtId="0" fontId="23" fillId="3" borderId="0" xfId="0" applyNumberFormat="1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>
      <alignment horizontal="center" vertical="center" textRotation="255" wrapText="1"/>
    </xf>
    <xf numFmtId="0" fontId="16" fillId="3" borderId="0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24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0" fontId="25" fillId="3" borderId="0" xfId="0" applyNumberFormat="1" applyFont="1" applyFill="1" applyBorder="1" applyAlignment="1">
      <alignment horizontal="center" vertical="center"/>
    </xf>
    <xf numFmtId="0" fontId="25" fillId="3" borderId="0" xfId="0" applyNumberFormat="1" applyFont="1" applyFill="1" applyBorder="1" applyAlignment="1">
      <alignment horizontal="center" vertical="center" textRotation="255" wrapText="1"/>
    </xf>
    <xf numFmtId="0" fontId="26" fillId="3" borderId="0" xfId="0" applyNumberFormat="1" applyFont="1" applyFill="1" applyBorder="1" applyAlignment="1">
      <alignment horizontal="center" vertical="center" wrapText="1"/>
    </xf>
    <xf numFmtId="0" fontId="26" fillId="3" borderId="0" xfId="0" applyNumberFormat="1" applyFont="1" applyFill="1" applyBorder="1" applyAlignment="1">
      <alignment horizontal="center" vertical="center"/>
    </xf>
    <xf numFmtId="0" fontId="27" fillId="3" borderId="2" xfId="0" applyNumberFormat="1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center" vertical="center" wrapText="1"/>
    </xf>
    <xf numFmtId="0" fontId="29" fillId="3" borderId="2" xfId="0" applyNumberFormat="1" applyFont="1" applyFill="1" applyBorder="1" applyAlignment="1">
      <alignment horizontal="center" vertical="center" wrapText="1"/>
    </xf>
    <xf numFmtId="179" fontId="29" fillId="3" borderId="2" xfId="0" applyNumberFormat="1" applyFont="1" applyFill="1" applyBorder="1" applyAlignment="1">
      <alignment horizontal="center" vertical="center" wrapText="1"/>
    </xf>
    <xf numFmtId="179" fontId="29" fillId="3" borderId="2" xfId="0" applyNumberFormat="1" applyFont="1" applyFill="1" applyBorder="1" applyAlignment="1">
      <alignment horizontal="center" vertical="center"/>
    </xf>
    <xf numFmtId="176" fontId="29" fillId="3" borderId="2" xfId="0" applyNumberFormat="1" applyFont="1" applyFill="1" applyBorder="1" applyAlignment="1">
      <alignment horizontal="center" vertical="center" wrapText="1"/>
    </xf>
    <xf numFmtId="0" fontId="29" fillId="3" borderId="2" xfId="0" applyNumberFormat="1" applyFont="1" applyFill="1" applyBorder="1" applyAlignment="1">
      <alignment horizontal="center" vertical="center"/>
    </xf>
    <xf numFmtId="0" fontId="30" fillId="3" borderId="2" xfId="0" applyNumberFormat="1" applyFont="1" applyFill="1" applyBorder="1" applyAlignment="1">
      <alignment horizontal="center" vertical="center" wrapText="1"/>
    </xf>
    <xf numFmtId="176" fontId="30" fillId="3" borderId="2" xfId="0" applyNumberFormat="1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view="pageBreakPreview" zoomScaleNormal="100" zoomScaleSheetLayoutView="100" workbookViewId="0">
      <pane xSplit="2" ySplit="5" topLeftCell="C6" activePane="bottomRight" state="frozen"/>
      <selection/>
      <selection pane="topRight"/>
      <selection pane="bottomLeft"/>
      <selection pane="bottomRight" activeCell="I20" sqref="I20"/>
    </sheetView>
  </sheetViews>
  <sheetFormatPr defaultColWidth="9" defaultRowHeight="13.5" outlineLevelRow="5"/>
  <cols>
    <col min="1" max="1" width="4.125" style="126" customWidth="1"/>
    <col min="2" max="2" width="4.5" style="127" customWidth="1"/>
    <col min="3" max="3" width="17.375" style="128" customWidth="1"/>
    <col min="4" max="4" width="11" style="128" customWidth="1"/>
    <col min="5" max="5" width="9" style="128" customWidth="1"/>
    <col min="6" max="6" width="12.25" style="128" customWidth="1"/>
    <col min="7" max="7" width="15.125" style="129" customWidth="1"/>
    <col min="8" max="8" width="14.125" style="129" customWidth="1"/>
    <col min="9" max="9" width="13.125" style="128" customWidth="1"/>
    <col min="10" max="10" width="13.75" style="129" customWidth="1"/>
    <col min="11" max="11" width="12.125" style="129" customWidth="1"/>
    <col min="12" max="12" width="13.875" style="129" customWidth="1"/>
    <col min="13" max="13" width="7.875" style="129" customWidth="1"/>
    <col min="14" max="14" width="6.375" style="128" customWidth="1"/>
    <col min="15" max="16384" width="9" style="130"/>
  </cols>
  <sheetData>
    <row r="1" ht="14.1" customHeight="1" spans="1:3">
      <c r="A1" s="131" t="s">
        <v>0</v>
      </c>
      <c r="B1" s="131"/>
      <c r="C1" s="132"/>
    </row>
    <row r="2" ht="30" customHeight="1" spans="1:14">
      <c r="A2" s="133" t="s">
        <v>1</v>
      </c>
      <c r="B2" s="134"/>
      <c r="C2" s="135"/>
      <c r="D2" s="135"/>
      <c r="E2" s="135"/>
      <c r="F2" s="135"/>
      <c r="G2" s="136"/>
      <c r="H2" s="136"/>
      <c r="I2" s="135"/>
      <c r="J2" s="136"/>
      <c r="K2" s="136"/>
      <c r="L2" s="136"/>
      <c r="M2" s="136"/>
      <c r="N2" s="135"/>
    </row>
    <row r="3" s="124" customFormat="1" ht="33" customHeight="1" spans="1:14">
      <c r="A3" s="137" t="s">
        <v>2</v>
      </c>
      <c r="B3" s="137" t="s">
        <v>3</v>
      </c>
      <c r="C3" s="138"/>
      <c r="D3" s="138" t="s">
        <v>4</v>
      </c>
      <c r="E3" s="138"/>
      <c r="F3" s="138"/>
      <c r="G3" s="138" t="s">
        <v>5</v>
      </c>
      <c r="H3" s="138"/>
      <c r="I3" s="138"/>
      <c r="J3" s="138"/>
      <c r="K3" s="138"/>
      <c r="L3" s="138"/>
      <c r="M3" s="138" t="s">
        <v>6</v>
      </c>
      <c r="N3" s="138" t="s">
        <v>7</v>
      </c>
    </row>
    <row r="4" s="124" customFormat="1" ht="33" customHeight="1" spans="1:14">
      <c r="A4" s="137"/>
      <c r="B4" s="137"/>
      <c r="C4" s="138"/>
      <c r="D4" s="138" t="s">
        <v>8</v>
      </c>
      <c r="E4" s="138" t="s">
        <v>9</v>
      </c>
      <c r="F4" s="138" t="s">
        <v>10</v>
      </c>
      <c r="G4" s="138" t="s">
        <v>11</v>
      </c>
      <c r="H4" s="138" t="s">
        <v>12</v>
      </c>
      <c r="I4" s="138" t="s">
        <v>13</v>
      </c>
      <c r="J4" s="138" t="s">
        <v>14</v>
      </c>
      <c r="K4" s="138" t="s">
        <v>13</v>
      </c>
      <c r="L4" s="138" t="s">
        <v>15</v>
      </c>
      <c r="M4" s="138"/>
      <c r="N4" s="138"/>
    </row>
    <row r="5" s="124" customFormat="1" ht="33.95" customHeight="1" spans="1:14">
      <c r="A5" s="139" t="s">
        <v>16</v>
      </c>
      <c r="B5" s="139"/>
      <c r="C5" s="140"/>
      <c r="D5" s="140" t="s">
        <v>17</v>
      </c>
      <c r="E5" s="140" t="s">
        <v>17</v>
      </c>
      <c r="F5" s="141">
        <v>1500</v>
      </c>
      <c r="G5" s="142">
        <v>1500</v>
      </c>
      <c r="H5" s="143">
        <v>0</v>
      </c>
      <c r="I5" s="143" t="s">
        <v>18</v>
      </c>
      <c r="J5" s="145">
        <v>1225</v>
      </c>
      <c r="K5" s="143" t="s">
        <v>18</v>
      </c>
      <c r="L5" s="146">
        <v>275</v>
      </c>
      <c r="M5" s="140" t="s">
        <v>17</v>
      </c>
      <c r="N5" s="140"/>
    </row>
    <row r="6" s="125" customFormat="1" ht="71" customHeight="1" spans="1:14">
      <c r="A6" s="144" t="s">
        <v>19</v>
      </c>
      <c r="B6" s="140" t="s">
        <v>20</v>
      </c>
      <c r="C6" s="69" t="s">
        <v>21</v>
      </c>
      <c r="D6" s="76" t="s">
        <v>22</v>
      </c>
      <c r="E6" s="76" t="s">
        <v>23</v>
      </c>
      <c r="F6" s="141">
        <v>1500</v>
      </c>
      <c r="G6" s="142">
        <f>H6+L6+J6</f>
        <v>1500</v>
      </c>
      <c r="H6" s="141">
        <v>0</v>
      </c>
      <c r="I6" s="140" t="s">
        <v>17</v>
      </c>
      <c r="J6" s="145">
        <v>1225</v>
      </c>
      <c r="K6" s="147" t="s">
        <v>24</v>
      </c>
      <c r="L6" s="146">
        <v>275</v>
      </c>
      <c r="M6" s="148" t="s">
        <v>25</v>
      </c>
      <c r="N6" s="149"/>
    </row>
  </sheetData>
  <autoFilter ref="A1:N6">
    <extLst/>
  </autoFilter>
  <mergeCells count="9">
    <mergeCell ref="A1:C1"/>
    <mergeCell ref="A2:N2"/>
    <mergeCell ref="D3:F3"/>
    <mergeCell ref="G3:L3"/>
    <mergeCell ref="A5:C5"/>
    <mergeCell ref="A3:A4"/>
    <mergeCell ref="M3:M4"/>
    <mergeCell ref="N3:N4"/>
    <mergeCell ref="B3:C4"/>
  </mergeCells>
  <pageMargins left="0.393700787401575" right="0.433070866141732" top="0.196850393700787" bottom="0.47244094488189" header="0.511811023622047" footer="0.275590551181102"/>
  <pageSetup paperSize="9" scale="91" fitToHeight="0" orientation="landscape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563"/>
  <sheetViews>
    <sheetView view="pageBreakPreview" zoomScaleNormal="100" zoomScaleSheetLayoutView="100" workbookViewId="0">
      <pane ySplit="4" topLeftCell="A195" activePane="bottomLeft" state="frozen"/>
      <selection/>
      <selection pane="bottomLeft" activeCell="M197" sqref="M197"/>
    </sheetView>
  </sheetViews>
  <sheetFormatPr defaultColWidth="9" defaultRowHeight="13.5"/>
  <cols>
    <col min="1" max="1" width="4.875" style="84" customWidth="1"/>
    <col min="2" max="2" width="6" style="32" customWidth="1"/>
    <col min="3" max="3" width="19.125" style="84" customWidth="1"/>
    <col min="4" max="4" width="14" style="85" customWidth="1"/>
    <col min="5" max="5" width="13.25" style="85" customWidth="1"/>
    <col min="6" max="6" width="14.875" style="85" customWidth="1"/>
    <col min="7" max="7" width="13" style="32" customWidth="1"/>
    <col min="8" max="8" width="6.125" style="32" customWidth="1"/>
    <col min="9" max="135" width="9" style="33" customWidth="1"/>
    <col min="136" max="16384" width="9" style="30"/>
  </cols>
  <sheetData>
    <row r="1" ht="30" customHeight="1" spans="1:135">
      <c r="A1" s="86" t="s">
        <v>26</v>
      </c>
      <c r="B1" s="87"/>
      <c r="C1" s="86"/>
      <c r="D1" s="88"/>
      <c r="E1" s="88"/>
      <c r="F1" s="88"/>
      <c r="G1" s="89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</row>
    <row r="2" ht="23.1" customHeight="1" spans="1:135">
      <c r="A2" s="90" t="s">
        <v>27</v>
      </c>
      <c r="B2" s="91"/>
      <c r="C2" s="90"/>
      <c r="D2" s="92"/>
      <c r="E2" s="92"/>
      <c r="F2" s="92"/>
      <c r="G2" s="91"/>
      <c r="H2" s="91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="81" customFormat="1" ht="24" customHeight="1" spans="1:8">
      <c r="A3" s="93" t="s">
        <v>2</v>
      </c>
      <c r="B3" s="93" t="s">
        <v>28</v>
      </c>
      <c r="C3" s="93" t="s">
        <v>29</v>
      </c>
      <c r="D3" s="94" t="s">
        <v>30</v>
      </c>
      <c r="E3" s="94"/>
      <c r="F3" s="94"/>
      <c r="G3" s="93"/>
      <c r="H3" s="41" t="s">
        <v>7</v>
      </c>
    </row>
    <row r="4" s="81" customFormat="1" ht="30" customHeight="1" spans="1:8">
      <c r="A4" s="93"/>
      <c r="B4" s="93"/>
      <c r="C4" s="93"/>
      <c r="D4" s="94" t="s">
        <v>31</v>
      </c>
      <c r="E4" s="94" t="s">
        <v>32</v>
      </c>
      <c r="F4" s="94" t="s">
        <v>33</v>
      </c>
      <c r="G4" s="93" t="s">
        <v>34</v>
      </c>
      <c r="H4" s="41"/>
    </row>
    <row r="5" s="81" customFormat="1" ht="45" customHeight="1" spans="1:8">
      <c r="A5" s="95">
        <f>A58+A114+A137+A148+A178+A187+A206+A214</f>
        <v>201</v>
      </c>
      <c r="B5" s="96" t="s">
        <v>35</v>
      </c>
      <c r="C5" s="95"/>
      <c r="D5" s="97">
        <f>D6+D59+D115+D138+D149+D179+D188+D207</f>
        <v>6095.045753</v>
      </c>
      <c r="E5" s="97">
        <f>E6+E59+E115+E138+E149+E179+E188+E207</f>
        <v>4157.726552</v>
      </c>
      <c r="F5" s="98">
        <f>F6+F59+F115+F138+F149+F179+F188+F207</f>
        <v>1687.83556</v>
      </c>
      <c r="G5" s="99" t="s">
        <v>36</v>
      </c>
      <c r="H5" s="40"/>
    </row>
    <row r="6" s="81" customFormat="1" ht="39" customHeight="1" spans="1:198">
      <c r="A6" s="100" t="s">
        <v>37</v>
      </c>
      <c r="B6" s="40"/>
      <c r="C6" s="100"/>
      <c r="D6" s="101">
        <f>SUM(D7:D58)</f>
        <v>1270.703645</v>
      </c>
      <c r="E6" s="101">
        <f>SUM(E7:E58)</f>
        <v>927.450402</v>
      </c>
      <c r="F6" s="102">
        <f>SUM(F7:F58)</f>
        <v>324.238998</v>
      </c>
      <c r="G6" s="46" t="s">
        <v>36</v>
      </c>
      <c r="H6" s="4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</row>
    <row r="7" ht="26.1" customHeight="1" spans="1:135">
      <c r="A7" s="77">
        <v>1</v>
      </c>
      <c r="B7" s="50" t="s">
        <v>38</v>
      </c>
      <c r="C7" s="46" t="s">
        <v>39</v>
      </c>
      <c r="D7" s="103">
        <v>20.7525</v>
      </c>
      <c r="E7" s="104">
        <v>19.714833</v>
      </c>
      <c r="F7" s="105">
        <v>1.037667</v>
      </c>
      <c r="G7" s="46" t="s">
        <v>36</v>
      </c>
      <c r="H7" s="46" t="s">
        <v>40</v>
      </c>
      <c r="EA7" s="30"/>
      <c r="EB7" s="30"/>
      <c r="EC7" s="30"/>
      <c r="ED7" s="30"/>
      <c r="EE7" s="30"/>
    </row>
    <row r="8" ht="26.1" customHeight="1" spans="1:135">
      <c r="A8" s="77">
        <v>2</v>
      </c>
      <c r="B8" s="106"/>
      <c r="C8" s="46" t="s">
        <v>41</v>
      </c>
      <c r="D8" s="103">
        <v>23.467345</v>
      </c>
      <c r="E8" s="104">
        <v>22.763269</v>
      </c>
      <c r="F8" s="105">
        <v>0.704076</v>
      </c>
      <c r="G8" s="46" t="s">
        <v>36</v>
      </c>
      <c r="H8" s="46" t="s">
        <v>40</v>
      </c>
      <c r="EA8" s="30"/>
      <c r="EB8" s="30"/>
      <c r="EC8" s="30"/>
      <c r="ED8" s="30"/>
      <c r="EE8" s="30"/>
    </row>
    <row r="9" ht="26.1" customHeight="1" spans="1:8">
      <c r="A9" s="77">
        <v>3</v>
      </c>
      <c r="B9" s="107"/>
      <c r="C9" s="46" t="s">
        <v>42</v>
      </c>
      <c r="D9" s="103">
        <v>24.352205</v>
      </c>
      <c r="E9" s="104">
        <v>23.62157</v>
      </c>
      <c r="F9" s="105">
        <v>0.730635</v>
      </c>
      <c r="G9" s="46" t="s">
        <v>36</v>
      </c>
      <c r="H9" s="46" t="s">
        <v>40</v>
      </c>
    </row>
    <row r="10" ht="30" customHeight="1" spans="1:8">
      <c r="A10" s="77">
        <v>4</v>
      </c>
      <c r="B10" s="46" t="s">
        <v>43</v>
      </c>
      <c r="C10" s="46" t="s">
        <v>44</v>
      </c>
      <c r="D10" s="103">
        <v>6.7135</v>
      </c>
      <c r="E10" s="104">
        <v>6.37778</v>
      </c>
      <c r="F10" s="105">
        <v>0.33572</v>
      </c>
      <c r="G10" s="46" t="s">
        <v>36</v>
      </c>
      <c r="H10" s="46" t="s">
        <v>40</v>
      </c>
    </row>
    <row r="11" ht="26.1" customHeight="1" spans="1:8">
      <c r="A11" s="77">
        <v>5</v>
      </c>
      <c r="B11" s="46" t="s">
        <v>45</v>
      </c>
      <c r="C11" s="46" t="s">
        <v>46</v>
      </c>
      <c r="D11" s="103">
        <v>2.894494</v>
      </c>
      <c r="E11" s="104">
        <v>2.807576</v>
      </c>
      <c r="F11" s="105">
        <v>0.086918</v>
      </c>
      <c r="G11" s="46" t="s">
        <v>36</v>
      </c>
      <c r="H11" s="46" t="s">
        <v>40</v>
      </c>
    </row>
    <row r="12" ht="26.1" customHeight="1" spans="1:8">
      <c r="A12" s="77">
        <v>6</v>
      </c>
      <c r="B12" s="46"/>
      <c r="C12" s="46" t="s">
        <v>47</v>
      </c>
      <c r="D12" s="103">
        <v>2.885691</v>
      </c>
      <c r="E12" s="104">
        <v>2.799024</v>
      </c>
      <c r="F12" s="105">
        <v>0.086667</v>
      </c>
      <c r="G12" s="46" t="s">
        <v>36</v>
      </c>
      <c r="H12" s="46" t="s">
        <v>40</v>
      </c>
    </row>
    <row r="13" ht="26.1" customHeight="1" spans="1:8">
      <c r="A13" s="77">
        <v>7</v>
      </c>
      <c r="B13" s="46" t="s">
        <v>48</v>
      </c>
      <c r="C13" s="46" t="s">
        <v>49</v>
      </c>
      <c r="D13" s="103">
        <v>45.375277</v>
      </c>
      <c r="E13" s="108">
        <v>44.014084</v>
      </c>
      <c r="F13" s="105">
        <v>1.361193</v>
      </c>
      <c r="G13" s="46" t="s">
        <v>36</v>
      </c>
      <c r="H13" s="46" t="s">
        <v>40</v>
      </c>
    </row>
    <row r="14" ht="26.1" customHeight="1" spans="1:8">
      <c r="A14" s="77">
        <v>8</v>
      </c>
      <c r="B14" s="46" t="s">
        <v>38</v>
      </c>
      <c r="C14" s="46" t="s">
        <v>41</v>
      </c>
      <c r="D14" s="103">
        <v>27.908851</v>
      </c>
      <c r="E14" s="103">
        <v>27.07149</v>
      </c>
      <c r="F14" s="105">
        <v>0.837361</v>
      </c>
      <c r="G14" s="46" t="s">
        <v>36</v>
      </c>
      <c r="H14" s="46" t="s">
        <v>40</v>
      </c>
    </row>
    <row r="15" ht="26.1" customHeight="1" spans="1:8">
      <c r="A15" s="77">
        <v>9</v>
      </c>
      <c r="B15" s="46"/>
      <c r="C15" s="46" t="s">
        <v>42</v>
      </c>
      <c r="D15" s="103">
        <v>27.908851</v>
      </c>
      <c r="E15" s="103">
        <v>27.071489</v>
      </c>
      <c r="F15" s="105">
        <v>0.837362</v>
      </c>
      <c r="G15" s="46" t="s">
        <v>36</v>
      </c>
      <c r="H15" s="46" t="s">
        <v>40</v>
      </c>
    </row>
    <row r="16" ht="26.1" customHeight="1" spans="1:8">
      <c r="A16" s="77">
        <v>10</v>
      </c>
      <c r="B16" s="46"/>
      <c r="C16" s="46" t="s">
        <v>50</v>
      </c>
      <c r="D16" s="103">
        <v>30.840797</v>
      </c>
      <c r="E16" s="103">
        <v>29.298733</v>
      </c>
      <c r="F16" s="105">
        <v>1.542064</v>
      </c>
      <c r="G16" s="46" t="s">
        <v>36</v>
      </c>
      <c r="H16" s="46" t="s">
        <v>40</v>
      </c>
    </row>
    <row r="17" ht="26.1" customHeight="1" spans="1:8">
      <c r="A17" s="77">
        <v>11</v>
      </c>
      <c r="B17" s="46"/>
      <c r="C17" s="46" t="s">
        <v>51</v>
      </c>
      <c r="D17" s="103">
        <v>32.556375</v>
      </c>
      <c r="E17" s="103">
        <v>30.928499</v>
      </c>
      <c r="F17" s="105">
        <v>1.627876</v>
      </c>
      <c r="G17" s="46" t="s">
        <v>36</v>
      </c>
      <c r="H17" s="46" t="s">
        <v>40</v>
      </c>
    </row>
    <row r="18" ht="26.1" customHeight="1" spans="1:8">
      <c r="A18" s="77">
        <v>12</v>
      </c>
      <c r="B18" s="46"/>
      <c r="C18" s="46" t="s">
        <v>52</v>
      </c>
      <c r="D18" s="103">
        <v>25.735968</v>
      </c>
      <c r="E18" s="103">
        <v>24.449078</v>
      </c>
      <c r="F18" s="105">
        <v>1.28689</v>
      </c>
      <c r="G18" s="46" t="s">
        <v>36</v>
      </c>
      <c r="H18" s="46" t="s">
        <v>40</v>
      </c>
    </row>
    <row r="19" ht="26.1" customHeight="1" spans="1:8">
      <c r="A19" s="77">
        <v>13</v>
      </c>
      <c r="B19" s="46"/>
      <c r="C19" s="46" t="s">
        <v>53</v>
      </c>
      <c r="D19" s="103">
        <v>9.261078</v>
      </c>
      <c r="E19" s="103">
        <v>8.797932</v>
      </c>
      <c r="F19" s="105">
        <v>0.463146</v>
      </c>
      <c r="G19" s="46" t="s">
        <v>36</v>
      </c>
      <c r="H19" s="46" t="s">
        <v>40</v>
      </c>
    </row>
    <row r="20" ht="26.1" customHeight="1" spans="1:8">
      <c r="A20" s="77">
        <v>14</v>
      </c>
      <c r="B20" s="46"/>
      <c r="C20" s="46" t="s">
        <v>54</v>
      </c>
      <c r="D20" s="103">
        <v>62.134114</v>
      </c>
      <c r="E20" s="103">
        <v>59.027358</v>
      </c>
      <c r="F20" s="105">
        <v>3.106756</v>
      </c>
      <c r="G20" s="46" t="s">
        <v>36</v>
      </c>
      <c r="H20" s="46" t="s">
        <v>40</v>
      </c>
    </row>
    <row r="21" ht="26.1" customHeight="1" spans="1:8">
      <c r="A21" s="77">
        <v>15</v>
      </c>
      <c r="B21" s="46"/>
      <c r="C21" s="46" t="s">
        <v>55</v>
      </c>
      <c r="D21" s="103">
        <v>13.893393</v>
      </c>
      <c r="E21" s="103">
        <v>13.198654</v>
      </c>
      <c r="F21" s="105">
        <v>0.694739</v>
      </c>
      <c r="G21" s="46" t="s">
        <v>36</v>
      </c>
      <c r="H21" s="46" t="s">
        <v>40</v>
      </c>
    </row>
    <row r="22" ht="26.1" customHeight="1" spans="1:8">
      <c r="A22" s="77">
        <v>16</v>
      </c>
      <c r="B22" s="46"/>
      <c r="C22" s="46" t="s">
        <v>56</v>
      </c>
      <c r="D22" s="103">
        <v>4.703658</v>
      </c>
      <c r="E22" s="103">
        <v>4.468401</v>
      </c>
      <c r="F22" s="105">
        <v>0.235257</v>
      </c>
      <c r="G22" s="46" t="s">
        <v>36</v>
      </c>
      <c r="H22" s="46" t="s">
        <v>40</v>
      </c>
    </row>
    <row r="23" ht="26.1" customHeight="1" spans="1:8">
      <c r="A23" s="77">
        <v>17</v>
      </c>
      <c r="B23" s="109" t="s">
        <v>57</v>
      </c>
      <c r="C23" s="46" t="s">
        <v>58</v>
      </c>
      <c r="D23" s="103">
        <v>19.902391</v>
      </c>
      <c r="E23" s="103">
        <v>18.907267</v>
      </c>
      <c r="F23" s="105">
        <v>0.995124</v>
      </c>
      <c r="G23" s="46" t="s">
        <v>36</v>
      </c>
      <c r="H23" s="46" t="s">
        <v>40</v>
      </c>
    </row>
    <row r="24" ht="26.1" customHeight="1" spans="1:236">
      <c r="A24" s="77">
        <v>18</v>
      </c>
      <c r="B24" s="109" t="s">
        <v>59</v>
      </c>
      <c r="C24" s="46" t="s">
        <v>60</v>
      </c>
      <c r="D24" s="103">
        <v>14.359246</v>
      </c>
      <c r="E24" s="103">
        <v>13.641202</v>
      </c>
      <c r="F24" s="105">
        <v>0.718044</v>
      </c>
      <c r="G24" s="46" t="s">
        <v>36</v>
      </c>
      <c r="H24" s="46" t="s">
        <v>40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</row>
    <row r="25" ht="26.1" customHeight="1" spans="1:8">
      <c r="A25" s="77">
        <v>19</v>
      </c>
      <c r="B25" s="46" t="s">
        <v>61</v>
      </c>
      <c r="C25" s="46" t="s">
        <v>62</v>
      </c>
      <c r="D25" s="103">
        <v>8.6796</v>
      </c>
      <c r="E25" s="103">
        <v>8.245584</v>
      </c>
      <c r="F25" s="105">
        <v>0.434016</v>
      </c>
      <c r="G25" s="46" t="s">
        <v>36</v>
      </c>
      <c r="H25" s="46" t="s">
        <v>40</v>
      </c>
    </row>
    <row r="26" ht="26.1" customHeight="1" spans="1:8">
      <c r="A26" s="77">
        <v>20</v>
      </c>
      <c r="B26" s="46"/>
      <c r="C26" s="46" t="s">
        <v>63</v>
      </c>
      <c r="D26" s="103">
        <v>28.80891</v>
      </c>
      <c r="E26" s="103">
        <v>27.368418</v>
      </c>
      <c r="F26" s="105">
        <v>1.440492</v>
      </c>
      <c r="G26" s="46" t="s">
        <v>36</v>
      </c>
      <c r="H26" s="46" t="s">
        <v>40</v>
      </c>
    </row>
    <row r="27" ht="26.1" customHeight="1" spans="1:8">
      <c r="A27" s="77">
        <v>21</v>
      </c>
      <c r="B27" s="46"/>
      <c r="C27" s="46" t="s">
        <v>64</v>
      </c>
      <c r="D27" s="103">
        <v>9.005</v>
      </c>
      <c r="E27" s="103">
        <v>8.554731</v>
      </c>
      <c r="F27" s="105">
        <v>0.450269</v>
      </c>
      <c r="G27" s="46" t="s">
        <v>36</v>
      </c>
      <c r="H27" s="46" t="s">
        <v>40</v>
      </c>
    </row>
    <row r="28" ht="26.1" customHeight="1" spans="1:8">
      <c r="A28" s="77">
        <v>22</v>
      </c>
      <c r="B28" s="46" t="s">
        <v>65</v>
      </c>
      <c r="C28" s="45" t="s">
        <v>66</v>
      </c>
      <c r="D28" s="103">
        <v>13.711</v>
      </c>
      <c r="E28" s="103">
        <v>13.025364</v>
      </c>
      <c r="F28" s="105">
        <v>0.685636</v>
      </c>
      <c r="G28" s="46" t="s">
        <v>36</v>
      </c>
      <c r="H28" s="46" t="s">
        <v>40</v>
      </c>
    </row>
    <row r="29" ht="26.1" customHeight="1" spans="1:8">
      <c r="A29" s="77">
        <v>23</v>
      </c>
      <c r="B29" s="46"/>
      <c r="C29" s="45" t="s">
        <v>67</v>
      </c>
      <c r="D29" s="103">
        <v>5.8132</v>
      </c>
      <c r="E29" s="103">
        <v>5.5225</v>
      </c>
      <c r="F29" s="105">
        <v>0.2907</v>
      </c>
      <c r="G29" s="46" t="s">
        <v>36</v>
      </c>
      <c r="H29" s="46" t="s">
        <v>40</v>
      </c>
    </row>
    <row r="30" ht="26.1" customHeight="1" spans="1:8">
      <c r="A30" s="77">
        <v>24</v>
      </c>
      <c r="B30" s="109" t="s">
        <v>68</v>
      </c>
      <c r="C30" s="46" t="s">
        <v>69</v>
      </c>
      <c r="D30" s="103">
        <v>27.480556</v>
      </c>
      <c r="E30" s="103">
        <v>26.106457</v>
      </c>
      <c r="F30" s="105">
        <v>1.374099</v>
      </c>
      <c r="G30" s="46" t="s">
        <v>36</v>
      </c>
      <c r="H30" s="46" t="s">
        <v>40</v>
      </c>
    </row>
    <row r="31" ht="26.1" customHeight="1" spans="1:8">
      <c r="A31" s="77">
        <v>25</v>
      </c>
      <c r="B31" s="46" t="s">
        <v>70</v>
      </c>
      <c r="C31" s="46" t="s">
        <v>71</v>
      </c>
      <c r="D31" s="103">
        <v>24.6195</v>
      </c>
      <c r="E31" s="103">
        <v>23.388458</v>
      </c>
      <c r="F31" s="105">
        <v>1.231042</v>
      </c>
      <c r="G31" s="46" t="s">
        <v>36</v>
      </c>
      <c r="H31" s="46" t="s">
        <v>40</v>
      </c>
    </row>
    <row r="32" ht="26.1" customHeight="1" spans="1:8">
      <c r="A32" s="77">
        <v>26</v>
      </c>
      <c r="B32" s="46" t="s">
        <v>72</v>
      </c>
      <c r="C32" s="46" t="s">
        <v>73</v>
      </c>
      <c r="D32" s="103">
        <v>43.4127</v>
      </c>
      <c r="E32" s="103">
        <v>41.241993</v>
      </c>
      <c r="F32" s="105">
        <v>2.170707</v>
      </c>
      <c r="G32" s="46" t="s">
        <v>36</v>
      </c>
      <c r="H32" s="46" t="s">
        <v>40</v>
      </c>
    </row>
    <row r="33" ht="26.1" customHeight="1" spans="1:8">
      <c r="A33" s="77">
        <v>27</v>
      </c>
      <c r="B33" s="46"/>
      <c r="C33" s="46" t="s">
        <v>74</v>
      </c>
      <c r="D33" s="103">
        <v>53.5852</v>
      </c>
      <c r="E33" s="103">
        <v>50.905896</v>
      </c>
      <c r="F33" s="105">
        <v>2.679304</v>
      </c>
      <c r="G33" s="46" t="s">
        <v>36</v>
      </c>
      <c r="H33" s="46" t="s">
        <v>40</v>
      </c>
    </row>
    <row r="34" ht="26.1" customHeight="1" spans="1:8">
      <c r="A34" s="77">
        <v>28</v>
      </c>
      <c r="B34" s="46"/>
      <c r="C34" s="46" t="s">
        <v>75</v>
      </c>
      <c r="D34" s="103">
        <v>15.9977</v>
      </c>
      <c r="E34" s="103">
        <v>15.197762</v>
      </c>
      <c r="F34" s="105">
        <v>0.799938</v>
      </c>
      <c r="G34" s="46" t="s">
        <v>36</v>
      </c>
      <c r="H34" s="46" t="s">
        <v>40</v>
      </c>
    </row>
    <row r="35" ht="26.1" customHeight="1" spans="1:8">
      <c r="A35" s="77">
        <v>29</v>
      </c>
      <c r="B35" s="46"/>
      <c r="C35" s="45" t="s">
        <v>76</v>
      </c>
      <c r="D35" s="103">
        <v>21.495999</v>
      </c>
      <c r="E35" s="103">
        <v>12.585</v>
      </c>
      <c r="F35" s="110">
        <v>8.266</v>
      </c>
      <c r="G35" s="46" t="s">
        <v>36</v>
      </c>
      <c r="H35" s="46" t="s">
        <v>77</v>
      </c>
    </row>
    <row r="36" ht="26.1" customHeight="1" spans="1:8">
      <c r="A36" s="77">
        <v>30</v>
      </c>
      <c r="B36" s="46"/>
      <c r="C36" s="45" t="s">
        <v>78</v>
      </c>
      <c r="D36" s="103">
        <v>22.685653</v>
      </c>
      <c r="E36" s="103">
        <v>11.605</v>
      </c>
      <c r="F36" s="110">
        <v>10.4</v>
      </c>
      <c r="G36" s="46" t="s">
        <v>36</v>
      </c>
      <c r="H36" s="46" t="s">
        <v>77</v>
      </c>
    </row>
    <row r="37" ht="26.1" customHeight="1" spans="1:8">
      <c r="A37" s="77">
        <v>31</v>
      </c>
      <c r="B37" s="46"/>
      <c r="C37" s="45" t="s">
        <v>79</v>
      </c>
      <c r="D37" s="103">
        <v>14.083935</v>
      </c>
      <c r="E37" s="103">
        <v>7.95</v>
      </c>
      <c r="F37" s="110">
        <v>5.71</v>
      </c>
      <c r="G37" s="46" t="s">
        <v>36</v>
      </c>
      <c r="H37" s="46" t="s">
        <v>77</v>
      </c>
    </row>
    <row r="38" ht="26.1" customHeight="1" spans="1:8">
      <c r="A38" s="77">
        <v>32</v>
      </c>
      <c r="B38" s="46" t="s">
        <v>65</v>
      </c>
      <c r="C38" s="45" t="s">
        <v>80</v>
      </c>
      <c r="D38" s="103">
        <v>26.772596</v>
      </c>
      <c r="E38" s="103">
        <v>16.385</v>
      </c>
      <c r="F38" s="110">
        <v>9.5844</v>
      </c>
      <c r="G38" s="46" t="s">
        <v>36</v>
      </c>
      <c r="H38" s="46" t="s">
        <v>77</v>
      </c>
    </row>
    <row r="39" ht="26.1" customHeight="1" spans="1:8">
      <c r="A39" s="77">
        <v>33</v>
      </c>
      <c r="B39" s="46"/>
      <c r="C39" s="45" t="s">
        <v>81</v>
      </c>
      <c r="D39" s="103">
        <v>28.316522</v>
      </c>
      <c r="E39" s="103">
        <v>17.475</v>
      </c>
      <c r="F39" s="110">
        <v>9.992</v>
      </c>
      <c r="G39" s="46" t="s">
        <v>36</v>
      </c>
      <c r="H39" s="46" t="s">
        <v>77</v>
      </c>
    </row>
    <row r="40" ht="26.1" customHeight="1" spans="1:8">
      <c r="A40" s="77">
        <v>34</v>
      </c>
      <c r="B40" s="46"/>
      <c r="C40" s="45" t="s">
        <v>82</v>
      </c>
      <c r="D40" s="103">
        <v>6.73804</v>
      </c>
      <c r="E40" s="103">
        <v>3.452</v>
      </c>
      <c r="F40" s="110">
        <v>3.08</v>
      </c>
      <c r="G40" s="46" t="s">
        <v>36</v>
      </c>
      <c r="H40" s="46" t="s">
        <v>77</v>
      </c>
    </row>
    <row r="41" ht="26.1" customHeight="1" spans="1:8">
      <c r="A41" s="77">
        <v>35</v>
      </c>
      <c r="B41" s="46"/>
      <c r="C41" s="45" t="s">
        <v>83</v>
      </c>
      <c r="D41" s="103">
        <v>20.213144</v>
      </c>
      <c r="E41" s="103">
        <v>10.388</v>
      </c>
      <c r="F41" s="110">
        <v>9.21</v>
      </c>
      <c r="G41" s="46" t="s">
        <v>36</v>
      </c>
      <c r="H41" s="46" t="s">
        <v>77</v>
      </c>
    </row>
    <row r="42" ht="26.1" customHeight="1" spans="1:8">
      <c r="A42" s="77">
        <v>36</v>
      </c>
      <c r="B42" s="46" t="s">
        <v>84</v>
      </c>
      <c r="C42" s="45" t="s">
        <v>85</v>
      </c>
      <c r="D42" s="103">
        <v>24.600501</v>
      </c>
      <c r="E42" s="103">
        <v>19.214</v>
      </c>
      <c r="F42" s="110">
        <v>4.6484</v>
      </c>
      <c r="G42" s="46" t="s">
        <v>36</v>
      </c>
      <c r="H42" s="46" t="s">
        <v>77</v>
      </c>
    </row>
    <row r="43" ht="26.1" customHeight="1" spans="1:8">
      <c r="A43" s="77">
        <v>37</v>
      </c>
      <c r="B43" s="46"/>
      <c r="C43" s="45" t="s">
        <v>86</v>
      </c>
      <c r="D43" s="103">
        <v>52.008425</v>
      </c>
      <c r="E43" s="103">
        <v>30.377</v>
      </c>
      <c r="F43" s="110">
        <v>20.07</v>
      </c>
      <c r="G43" s="46" t="s">
        <v>36</v>
      </c>
      <c r="H43" s="46" t="s">
        <v>77</v>
      </c>
    </row>
    <row r="44" ht="26.1" customHeight="1" spans="1:8">
      <c r="A44" s="77">
        <v>38</v>
      </c>
      <c r="B44" s="46"/>
      <c r="C44" s="45" t="s">
        <v>87</v>
      </c>
      <c r="D44" s="103">
        <v>25.304459</v>
      </c>
      <c r="E44" s="103">
        <v>14.209</v>
      </c>
      <c r="F44" s="110">
        <v>10.33</v>
      </c>
      <c r="G44" s="46" t="s">
        <v>36</v>
      </c>
      <c r="H44" s="46" t="s">
        <v>77</v>
      </c>
    </row>
    <row r="45" ht="26.1" customHeight="1" spans="1:8">
      <c r="A45" s="77">
        <v>39</v>
      </c>
      <c r="B45" s="46" t="s">
        <v>57</v>
      </c>
      <c r="C45" s="45" t="s">
        <v>88</v>
      </c>
      <c r="D45" s="103">
        <v>77.79739</v>
      </c>
      <c r="E45" s="103">
        <v>24.32</v>
      </c>
      <c r="F45" s="110">
        <v>51.14</v>
      </c>
      <c r="G45" s="46" t="s">
        <v>36</v>
      </c>
      <c r="H45" s="46" t="s">
        <v>77</v>
      </c>
    </row>
    <row r="46" ht="26.1" customHeight="1" spans="1:8">
      <c r="A46" s="77">
        <v>40</v>
      </c>
      <c r="B46" s="46"/>
      <c r="C46" s="45" t="s">
        <v>89</v>
      </c>
      <c r="D46" s="103">
        <v>26.148214</v>
      </c>
      <c r="E46" s="103">
        <v>7.94</v>
      </c>
      <c r="F46" s="110">
        <v>17.42</v>
      </c>
      <c r="G46" s="46" t="s">
        <v>36</v>
      </c>
      <c r="H46" s="46" t="s">
        <v>77</v>
      </c>
    </row>
    <row r="47" ht="26.1" customHeight="1" spans="1:8">
      <c r="A47" s="77">
        <v>41</v>
      </c>
      <c r="B47" s="46" t="s">
        <v>68</v>
      </c>
      <c r="C47" s="45" t="s">
        <v>90</v>
      </c>
      <c r="D47" s="103">
        <v>50.324947</v>
      </c>
      <c r="E47" s="103">
        <v>26.102</v>
      </c>
      <c r="F47" s="110">
        <v>22.7125</v>
      </c>
      <c r="G47" s="46" t="s">
        <v>36</v>
      </c>
      <c r="H47" s="46" t="s">
        <v>77</v>
      </c>
    </row>
    <row r="48" ht="26.1" customHeight="1" spans="1:8">
      <c r="A48" s="77">
        <v>42</v>
      </c>
      <c r="B48" s="46"/>
      <c r="C48" s="45" t="s">
        <v>91</v>
      </c>
      <c r="D48" s="103">
        <v>32.939175</v>
      </c>
      <c r="E48" s="103">
        <v>16.53</v>
      </c>
      <c r="F48" s="110">
        <v>15.42</v>
      </c>
      <c r="G48" s="46" t="s">
        <v>36</v>
      </c>
      <c r="H48" s="46" t="s">
        <v>77</v>
      </c>
    </row>
    <row r="49" ht="26.1" customHeight="1" spans="1:8">
      <c r="A49" s="77">
        <v>43</v>
      </c>
      <c r="B49" s="46"/>
      <c r="C49" s="45" t="s">
        <v>92</v>
      </c>
      <c r="D49" s="103">
        <v>33.79387</v>
      </c>
      <c r="E49" s="103">
        <v>18.8605</v>
      </c>
      <c r="F49" s="110">
        <v>13.919</v>
      </c>
      <c r="G49" s="46" t="s">
        <v>36</v>
      </c>
      <c r="H49" s="46" t="s">
        <v>77</v>
      </c>
    </row>
    <row r="50" ht="26.1" customHeight="1" spans="1:8">
      <c r="A50" s="77">
        <v>44</v>
      </c>
      <c r="B50" s="46"/>
      <c r="C50" s="45" t="s">
        <v>93</v>
      </c>
      <c r="D50" s="103">
        <v>7.721367</v>
      </c>
      <c r="E50" s="103">
        <v>4.25</v>
      </c>
      <c r="F50" s="110">
        <v>3.239</v>
      </c>
      <c r="G50" s="46" t="s">
        <v>36</v>
      </c>
      <c r="H50" s="46" t="s">
        <v>77</v>
      </c>
    </row>
    <row r="51" ht="26.1" customHeight="1" spans="1:8">
      <c r="A51" s="77">
        <v>45</v>
      </c>
      <c r="B51" s="46"/>
      <c r="C51" s="45" t="s">
        <v>94</v>
      </c>
      <c r="D51" s="103">
        <v>5.546675</v>
      </c>
      <c r="E51" s="103">
        <v>3.3575</v>
      </c>
      <c r="F51" s="110">
        <v>2.0225</v>
      </c>
      <c r="G51" s="46" t="s">
        <v>36</v>
      </c>
      <c r="H51" s="46" t="s">
        <v>77</v>
      </c>
    </row>
    <row r="52" ht="26.1" customHeight="1" spans="1:8">
      <c r="A52" s="77">
        <v>46</v>
      </c>
      <c r="B52" s="46" t="s">
        <v>59</v>
      </c>
      <c r="C52" s="45" t="s">
        <v>95</v>
      </c>
      <c r="D52" s="103">
        <v>11.931233</v>
      </c>
      <c r="E52" s="103">
        <v>3.6</v>
      </c>
      <c r="F52" s="110">
        <v>7.97</v>
      </c>
      <c r="G52" s="46" t="s">
        <v>36</v>
      </c>
      <c r="H52" s="46" t="s">
        <v>77</v>
      </c>
    </row>
    <row r="53" ht="26.1" customHeight="1" spans="1:8">
      <c r="A53" s="77">
        <v>47</v>
      </c>
      <c r="B53" s="46"/>
      <c r="C53" s="45" t="s">
        <v>96</v>
      </c>
      <c r="D53" s="103">
        <v>35.531439</v>
      </c>
      <c r="E53" s="103">
        <v>10.667</v>
      </c>
      <c r="F53" s="110">
        <v>23.79</v>
      </c>
      <c r="G53" s="46" t="s">
        <v>36</v>
      </c>
      <c r="H53" s="46" t="s">
        <v>77</v>
      </c>
    </row>
    <row r="54" ht="26.1" customHeight="1" spans="1:8">
      <c r="A54" s="77">
        <v>48</v>
      </c>
      <c r="B54" s="46" t="s">
        <v>61</v>
      </c>
      <c r="C54" s="45" t="s">
        <v>97</v>
      </c>
      <c r="D54" s="103">
        <v>7.244543</v>
      </c>
      <c r="E54" s="103">
        <v>3.96</v>
      </c>
      <c r="F54" s="110">
        <v>3.06</v>
      </c>
      <c r="G54" s="46" t="s">
        <v>36</v>
      </c>
      <c r="H54" s="46" t="s">
        <v>77</v>
      </c>
    </row>
    <row r="55" ht="26.1" customHeight="1" spans="1:8">
      <c r="A55" s="77">
        <v>49</v>
      </c>
      <c r="B55" s="46"/>
      <c r="C55" s="45" t="s">
        <v>98</v>
      </c>
      <c r="D55" s="103">
        <v>5.469797</v>
      </c>
      <c r="E55" s="103">
        <v>2.83</v>
      </c>
      <c r="F55" s="110">
        <v>2.47</v>
      </c>
      <c r="G55" s="46" t="s">
        <v>36</v>
      </c>
      <c r="H55" s="46" t="s">
        <v>77</v>
      </c>
    </row>
    <row r="56" ht="26.1" customHeight="1" spans="1:8">
      <c r="A56" s="77">
        <v>50</v>
      </c>
      <c r="B56" s="109" t="s">
        <v>59</v>
      </c>
      <c r="C56" s="45" t="s">
        <v>99</v>
      </c>
      <c r="D56" s="103">
        <v>5.181111</v>
      </c>
      <c r="E56" s="103">
        <v>5.389</v>
      </c>
      <c r="F56" s="110">
        <v>0</v>
      </c>
      <c r="G56" s="46" t="s">
        <v>36</v>
      </c>
      <c r="H56" s="46" t="s">
        <v>77</v>
      </c>
    </row>
    <row r="57" ht="26.1" customHeight="1" spans="1:8">
      <c r="A57" s="77">
        <v>51</v>
      </c>
      <c r="B57" s="109" t="s">
        <v>61</v>
      </c>
      <c r="C57" s="45" t="s">
        <v>100</v>
      </c>
      <c r="D57" s="103">
        <v>15.565554</v>
      </c>
      <c r="E57" s="103">
        <v>11.258</v>
      </c>
      <c r="F57" s="110">
        <v>3.8405</v>
      </c>
      <c r="G57" s="46" t="s">
        <v>36</v>
      </c>
      <c r="H57" s="46" t="s">
        <v>77</v>
      </c>
    </row>
    <row r="58" ht="26.1" customHeight="1" spans="1:8">
      <c r="A58" s="77">
        <v>52</v>
      </c>
      <c r="B58" s="109" t="s">
        <v>72</v>
      </c>
      <c r="C58" s="45" t="s">
        <v>101</v>
      </c>
      <c r="D58" s="103">
        <v>86.529956</v>
      </c>
      <c r="E58" s="103">
        <v>46.231</v>
      </c>
      <c r="F58" s="110">
        <v>37.701</v>
      </c>
      <c r="G58" s="46" t="s">
        <v>36</v>
      </c>
      <c r="H58" s="46" t="s">
        <v>77</v>
      </c>
    </row>
    <row r="59" s="82" customFormat="1" ht="36.75" customHeight="1" spans="1:198">
      <c r="A59" s="111" t="s">
        <v>102</v>
      </c>
      <c r="B59" s="40"/>
      <c r="C59" s="111"/>
      <c r="D59" s="112">
        <f>SUM(D60:D114)</f>
        <v>1092.714871</v>
      </c>
      <c r="E59" s="112">
        <f>SUM(E60:E114)</f>
        <v>729.7649</v>
      </c>
      <c r="F59" s="113">
        <f>SUM(F60:F114)</f>
        <v>342.392141</v>
      </c>
      <c r="G59" s="46" t="s">
        <v>36</v>
      </c>
      <c r="H59" s="4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</row>
    <row r="60" s="30" customFormat="1" ht="24.95" customHeight="1" spans="1:113">
      <c r="A60" s="77">
        <v>1</v>
      </c>
      <c r="B60" s="46" t="s">
        <v>103</v>
      </c>
      <c r="C60" s="114" t="s">
        <v>104</v>
      </c>
      <c r="D60" s="104">
        <v>136.264154</v>
      </c>
      <c r="E60" s="104">
        <v>128.3</v>
      </c>
      <c r="F60" s="110">
        <v>7.964154</v>
      </c>
      <c r="G60" s="46" t="s">
        <v>36</v>
      </c>
      <c r="H60" s="46" t="s">
        <v>105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</row>
    <row r="61" ht="24.95" customHeight="1" spans="1:135">
      <c r="A61" s="77">
        <v>2</v>
      </c>
      <c r="B61" s="46"/>
      <c r="C61" s="46" t="s">
        <v>106</v>
      </c>
      <c r="D61" s="104">
        <v>17.732065</v>
      </c>
      <c r="E61" s="104">
        <v>17.1916</v>
      </c>
      <c r="F61" s="110">
        <v>0.540465</v>
      </c>
      <c r="G61" s="46" t="s">
        <v>36</v>
      </c>
      <c r="H61" s="46" t="s">
        <v>40</v>
      </c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</row>
    <row r="62" ht="24.95" customHeight="1" spans="1:135">
      <c r="A62" s="77">
        <v>3</v>
      </c>
      <c r="B62" s="46"/>
      <c r="C62" s="114" t="s">
        <v>107</v>
      </c>
      <c r="D62" s="104">
        <v>2.366084</v>
      </c>
      <c r="E62" s="104">
        <v>2.2952</v>
      </c>
      <c r="F62" s="110">
        <v>0.070883</v>
      </c>
      <c r="G62" s="46" t="s">
        <v>36</v>
      </c>
      <c r="H62" s="46" t="s">
        <v>40</v>
      </c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</row>
    <row r="63" ht="24.95" customHeight="1" spans="1:135">
      <c r="A63" s="77">
        <v>4</v>
      </c>
      <c r="B63" s="46"/>
      <c r="C63" s="46" t="s">
        <v>108</v>
      </c>
      <c r="D63" s="104">
        <v>4.632188</v>
      </c>
      <c r="E63" s="104">
        <v>4.4933</v>
      </c>
      <c r="F63" s="110">
        <v>0.138888</v>
      </c>
      <c r="G63" s="46" t="s">
        <v>36</v>
      </c>
      <c r="H63" s="46" t="s">
        <v>40</v>
      </c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</row>
    <row r="64" ht="24.95" customHeight="1" spans="1:135">
      <c r="A64" s="77">
        <v>5</v>
      </c>
      <c r="B64" s="46"/>
      <c r="C64" s="114" t="s">
        <v>109</v>
      </c>
      <c r="D64" s="104">
        <v>5.331722</v>
      </c>
      <c r="E64" s="104">
        <v>5.1685</v>
      </c>
      <c r="F64" s="110">
        <v>0.163222</v>
      </c>
      <c r="G64" s="46" t="s">
        <v>36</v>
      </c>
      <c r="H64" s="46" t="s">
        <v>40</v>
      </c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ht="24.95" customHeight="1" spans="1:135">
      <c r="A65" s="77">
        <v>6</v>
      </c>
      <c r="B65" s="46"/>
      <c r="C65" s="46" t="s">
        <v>110</v>
      </c>
      <c r="D65" s="104">
        <v>15.981434</v>
      </c>
      <c r="E65" s="104">
        <v>15.4996</v>
      </c>
      <c r="F65" s="110">
        <v>0.481833</v>
      </c>
      <c r="G65" s="46" t="s">
        <v>36</v>
      </c>
      <c r="H65" s="46" t="s">
        <v>40</v>
      </c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ht="24.95" customHeight="1" spans="1:135">
      <c r="A66" s="77">
        <v>7</v>
      </c>
      <c r="B66" s="46"/>
      <c r="C66" s="46" t="s">
        <v>111</v>
      </c>
      <c r="D66" s="104">
        <v>15.326299</v>
      </c>
      <c r="E66" s="104">
        <v>14.8605</v>
      </c>
      <c r="F66" s="110">
        <v>0.465799</v>
      </c>
      <c r="G66" s="46" t="s">
        <v>36</v>
      </c>
      <c r="H66" s="46" t="s">
        <v>40</v>
      </c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ht="24.95" customHeight="1" spans="1:135">
      <c r="A67" s="77">
        <v>8</v>
      </c>
      <c r="B67" s="46"/>
      <c r="C67" s="114" t="s">
        <v>112</v>
      </c>
      <c r="D67" s="104">
        <v>6.325858</v>
      </c>
      <c r="E67" s="104">
        <v>6.1368</v>
      </c>
      <c r="F67" s="110">
        <v>0.189058</v>
      </c>
      <c r="G67" s="46" t="s">
        <v>36</v>
      </c>
      <c r="H67" s="46" t="s">
        <v>40</v>
      </c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ht="24.95" customHeight="1" spans="1:135">
      <c r="A68" s="77">
        <v>9</v>
      </c>
      <c r="B68" s="46"/>
      <c r="C68" s="46" t="s">
        <v>113</v>
      </c>
      <c r="D68" s="104">
        <v>8.153712</v>
      </c>
      <c r="E68" s="104">
        <v>7.9092</v>
      </c>
      <c r="F68" s="110">
        <v>0.244512</v>
      </c>
      <c r="G68" s="46" t="s">
        <v>36</v>
      </c>
      <c r="H68" s="46" t="s">
        <v>40</v>
      </c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ht="24.95" customHeight="1" spans="1:8">
      <c r="A69" s="77">
        <v>10</v>
      </c>
      <c r="B69" s="46"/>
      <c r="C69" s="114" t="s">
        <v>114</v>
      </c>
      <c r="D69" s="104">
        <v>4.68437</v>
      </c>
      <c r="E69" s="104">
        <v>4.5439</v>
      </c>
      <c r="F69" s="110">
        <v>0.14047</v>
      </c>
      <c r="G69" s="46" t="s">
        <v>36</v>
      </c>
      <c r="H69" s="46" t="s">
        <v>40</v>
      </c>
    </row>
    <row r="70" ht="24.95" customHeight="1" spans="1:135">
      <c r="A70" s="77">
        <v>11</v>
      </c>
      <c r="B70" s="46"/>
      <c r="C70" s="46" t="s">
        <v>115</v>
      </c>
      <c r="D70" s="104">
        <v>6.965168</v>
      </c>
      <c r="E70" s="104">
        <v>6.7516</v>
      </c>
      <c r="F70" s="110">
        <v>0.213568</v>
      </c>
      <c r="G70" s="46" t="s">
        <v>36</v>
      </c>
      <c r="H70" s="46" t="s">
        <v>40</v>
      </c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ht="24.95" customHeight="1" spans="1:135">
      <c r="A71" s="77">
        <v>12</v>
      </c>
      <c r="B71" s="46"/>
      <c r="C71" s="46" t="s">
        <v>116</v>
      </c>
      <c r="D71" s="104">
        <v>7.493751</v>
      </c>
      <c r="E71" s="104">
        <v>7.26</v>
      </c>
      <c r="F71" s="110">
        <v>0.233751</v>
      </c>
      <c r="G71" s="46" t="s">
        <v>36</v>
      </c>
      <c r="H71" s="46" t="s">
        <v>40</v>
      </c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ht="24.95" customHeight="1" spans="1:135">
      <c r="A72" s="77">
        <v>13</v>
      </c>
      <c r="B72" s="46"/>
      <c r="C72" s="114" t="s">
        <v>117</v>
      </c>
      <c r="D72" s="104">
        <v>19.455116</v>
      </c>
      <c r="E72" s="104">
        <v>18.8686</v>
      </c>
      <c r="F72" s="110">
        <v>0.586516</v>
      </c>
      <c r="G72" s="46" t="s">
        <v>36</v>
      </c>
      <c r="H72" s="46" t="s">
        <v>40</v>
      </c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ht="24.95" customHeight="1" spans="1:135">
      <c r="A73" s="77">
        <v>14</v>
      </c>
      <c r="B73" s="46"/>
      <c r="C73" s="114" t="s">
        <v>118</v>
      </c>
      <c r="D73" s="104">
        <v>6.170853</v>
      </c>
      <c r="E73" s="104">
        <v>5.9938</v>
      </c>
      <c r="F73" s="110">
        <v>0.177053</v>
      </c>
      <c r="G73" s="46" t="s">
        <v>36</v>
      </c>
      <c r="H73" s="46" t="s">
        <v>40</v>
      </c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ht="24.95" customHeight="1" spans="1:135">
      <c r="A74" s="77">
        <v>15</v>
      </c>
      <c r="B74" s="46"/>
      <c r="C74" s="46" t="s">
        <v>119</v>
      </c>
      <c r="D74" s="104">
        <v>9.750348</v>
      </c>
      <c r="E74" s="104">
        <v>9.4497</v>
      </c>
      <c r="F74" s="110">
        <v>0.300648</v>
      </c>
      <c r="G74" s="46" t="s">
        <v>36</v>
      </c>
      <c r="H74" s="46" t="s">
        <v>40</v>
      </c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ht="24.95" customHeight="1" spans="1:135">
      <c r="A75" s="77">
        <v>16</v>
      </c>
      <c r="B75" s="46"/>
      <c r="C75" s="46" t="s">
        <v>120</v>
      </c>
      <c r="D75" s="104">
        <v>15.923109</v>
      </c>
      <c r="E75" s="104">
        <v>15.4432</v>
      </c>
      <c r="F75" s="110">
        <v>0.479909</v>
      </c>
      <c r="G75" s="46" t="s">
        <v>36</v>
      </c>
      <c r="H75" s="46" t="s">
        <v>40</v>
      </c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ht="34.5" customHeight="1" spans="1:135">
      <c r="A76" s="77">
        <v>17</v>
      </c>
      <c r="B76" s="46"/>
      <c r="C76" s="114" t="s">
        <v>121</v>
      </c>
      <c r="D76" s="104">
        <v>17.352861</v>
      </c>
      <c r="E76" s="104">
        <v>16.83</v>
      </c>
      <c r="F76" s="110">
        <v>0.52286</v>
      </c>
      <c r="G76" s="46" t="s">
        <v>36</v>
      </c>
      <c r="H76" s="46" t="s">
        <v>40</v>
      </c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ht="24.95" customHeight="1" spans="1:135">
      <c r="A77" s="77">
        <v>18</v>
      </c>
      <c r="B77" s="46"/>
      <c r="C77" s="45" t="s">
        <v>122</v>
      </c>
      <c r="D77" s="104">
        <v>13.629985</v>
      </c>
      <c r="E77" s="104">
        <v>13.2122</v>
      </c>
      <c r="F77" s="110">
        <v>0.417785</v>
      </c>
      <c r="G77" s="46" t="s">
        <v>36</v>
      </c>
      <c r="H77" s="46" t="s">
        <v>40</v>
      </c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ht="24.95" customHeight="1" spans="1:135">
      <c r="A78" s="77">
        <v>19</v>
      </c>
      <c r="B78" s="46"/>
      <c r="C78" s="45" t="s">
        <v>123</v>
      </c>
      <c r="D78" s="104">
        <v>15.172518</v>
      </c>
      <c r="E78" s="104">
        <v>14.7174</v>
      </c>
      <c r="F78" s="110">
        <v>0.455117</v>
      </c>
      <c r="G78" s="46" t="s">
        <v>36</v>
      </c>
      <c r="H78" s="46" t="s">
        <v>40</v>
      </c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ht="24.95" customHeight="1" spans="1:135">
      <c r="A79" s="77">
        <v>20</v>
      </c>
      <c r="B79" s="46"/>
      <c r="C79" s="45" t="s">
        <v>124</v>
      </c>
      <c r="D79" s="104">
        <v>16.204174</v>
      </c>
      <c r="E79" s="104">
        <v>15.6931</v>
      </c>
      <c r="F79" s="110">
        <v>0.511073</v>
      </c>
      <c r="G79" s="46" t="s">
        <v>36</v>
      </c>
      <c r="H79" s="46" t="s">
        <v>40</v>
      </c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ht="24.95" customHeight="1" spans="1:135">
      <c r="A80" s="77">
        <v>21</v>
      </c>
      <c r="B80" s="46"/>
      <c r="C80" s="45" t="s">
        <v>125</v>
      </c>
      <c r="D80" s="104">
        <v>7.657433</v>
      </c>
      <c r="E80" s="104">
        <v>7.4278</v>
      </c>
      <c r="F80" s="110">
        <v>0.229633</v>
      </c>
      <c r="G80" s="46" t="s">
        <v>36</v>
      </c>
      <c r="H80" s="46" t="s">
        <v>40</v>
      </c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="30" customFormat="1" ht="24.95" customHeight="1" spans="1:113">
      <c r="A81" s="77">
        <v>22</v>
      </c>
      <c r="B81" s="46"/>
      <c r="C81" s="45" t="s">
        <v>126</v>
      </c>
      <c r="D81" s="104">
        <v>53.751551</v>
      </c>
      <c r="E81" s="104">
        <v>52.1307</v>
      </c>
      <c r="F81" s="110">
        <v>1.620851</v>
      </c>
      <c r="G81" s="46" t="s">
        <v>36</v>
      </c>
      <c r="H81" s="46" t="s">
        <v>40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</row>
    <row r="82" ht="24.95" customHeight="1" spans="1:135">
      <c r="A82" s="77">
        <v>23</v>
      </c>
      <c r="B82" s="46"/>
      <c r="C82" s="45" t="s">
        <v>127</v>
      </c>
      <c r="D82" s="104">
        <v>1.952294</v>
      </c>
      <c r="E82" s="104">
        <v>1.8882</v>
      </c>
      <c r="F82" s="110">
        <v>0.064093</v>
      </c>
      <c r="G82" s="46" t="s">
        <v>36</v>
      </c>
      <c r="H82" s="46" t="s">
        <v>40</v>
      </c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ht="24.95" customHeight="1" spans="1:135">
      <c r="A83" s="77">
        <v>24</v>
      </c>
      <c r="B83" s="46"/>
      <c r="C83" s="45" t="s">
        <v>119</v>
      </c>
      <c r="D83" s="104">
        <v>30.48499</v>
      </c>
      <c r="E83" s="104">
        <v>12.2</v>
      </c>
      <c r="F83" s="110">
        <v>17.37</v>
      </c>
      <c r="G83" s="46" t="s">
        <v>36</v>
      </c>
      <c r="H83" s="46" t="s">
        <v>77</v>
      </c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ht="24.95" customHeight="1" spans="1:135">
      <c r="A84" s="77">
        <v>25</v>
      </c>
      <c r="B84" s="46"/>
      <c r="C84" s="45" t="s">
        <v>128</v>
      </c>
      <c r="D84" s="104">
        <v>7.760482</v>
      </c>
      <c r="E84" s="104">
        <v>4.3</v>
      </c>
      <c r="F84" s="110">
        <v>3.22</v>
      </c>
      <c r="G84" s="46" t="s">
        <v>36</v>
      </c>
      <c r="H84" s="46" t="s">
        <v>77</v>
      </c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ht="24.95" customHeight="1" spans="1:135">
      <c r="A85" s="77">
        <v>26</v>
      </c>
      <c r="B85" s="46"/>
      <c r="C85" s="45" t="s">
        <v>120</v>
      </c>
      <c r="D85" s="104">
        <v>8.521874</v>
      </c>
      <c r="E85" s="104">
        <v>4.4</v>
      </c>
      <c r="F85" s="110">
        <v>3.86</v>
      </c>
      <c r="G85" s="46" t="s">
        <v>36</v>
      </c>
      <c r="H85" s="46" t="s">
        <v>77</v>
      </c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ht="24.95" customHeight="1" spans="1:135">
      <c r="A86" s="77">
        <v>27</v>
      </c>
      <c r="B86" s="46"/>
      <c r="C86" s="45" t="s">
        <v>129</v>
      </c>
      <c r="D86" s="104">
        <v>2.866203</v>
      </c>
      <c r="E86" s="104">
        <v>1.5</v>
      </c>
      <c r="F86" s="110">
        <v>1.28</v>
      </c>
      <c r="G86" s="46" t="s">
        <v>36</v>
      </c>
      <c r="H86" s="46" t="s">
        <v>77</v>
      </c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ht="24.95" customHeight="1" spans="1:135">
      <c r="A87" s="77">
        <v>28</v>
      </c>
      <c r="B87" s="46"/>
      <c r="C87" s="45" t="s">
        <v>130</v>
      </c>
      <c r="D87" s="104">
        <v>6.234271</v>
      </c>
      <c r="E87" s="104">
        <v>2.66</v>
      </c>
      <c r="F87" s="110">
        <v>3.38</v>
      </c>
      <c r="G87" s="46" t="s">
        <v>36</v>
      </c>
      <c r="H87" s="46" t="s">
        <v>77</v>
      </c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ht="24.95" customHeight="1" spans="1:135">
      <c r="A88" s="77">
        <v>29</v>
      </c>
      <c r="B88" s="46"/>
      <c r="C88" s="45" t="s">
        <v>131</v>
      </c>
      <c r="D88" s="104">
        <v>0.901397</v>
      </c>
      <c r="E88" s="104">
        <v>1</v>
      </c>
      <c r="F88" s="110">
        <v>0</v>
      </c>
      <c r="G88" s="46" t="s">
        <v>36</v>
      </c>
      <c r="H88" s="46" t="s">
        <v>77</v>
      </c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ht="24.95" customHeight="1" spans="1:135">
      <c r="A89" s="77">
        <v>30</v>
      </c>
      <c r="B89" s="46"/>
      <c r="C89" s="45" t="s">
        <v>132</v>
      </c>
      <c r="D89" s="104">
        <v>2.131061</v>
      </c>
      <c r="E89" s="104">
        <v>1.2</v>
      </c>
      <c r="F89" s="110">
        <v>0.86</v>
      </c>
      <c r="G89" s="46" t="s">
        <v>36</v>
      </c>
      <c r="H89" s="46" t="s">
        <v>77</v>
      </c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ht="24.95" customHeight="1" spans="1:135">
      <c r="A90" s="77">
        <v>31</v>
      </c>
      <c r="B90" s="46"/>
      <c r="C90" s="45" t="s">
        <v>133</v>
      </c>
      <c r="D90" s="104">
        <v>12.10147</v>
      </c>
      <c r="E90" s="104">
        <v>5.02</v>
      </c>
      <c r="F90" s="110">
        <v>6.71</v>
      </c>
      <c r="G90" s="46" t="s">
        <v>36</v>
      </c>
      <c r="H90" s="46" t="s">
        <v>77</v>
      </c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ht="24.95" customHeight="1" spans="1:135">
      <c r="A91" s="77">
        <v>32</v>
      </c>
      <c r="B91" s="46"/>
      <c r="C91" s="45" t="s">
        <v>134</v>
      </c>
      <c r="D91" s="104">
        <v>5.140615</v>
      </c>
      <c r="E91" s="104">
        <v>2.6</v>
      </c>
      <c r="F91" s="110">
        <v>2.38</v>
      </c>
      <c r="G91" s="46" t="s">
        <v>36</v>
      </c>
      <c r="H91" s="46" t="s">
        <v>77</v>
      </c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ht="24.95" customHeight="1" spans="1:135">
      <c r="A92" s="77">
        <v>33</v>
      </c>
      <c r="B92" s="46"/>
      <c r="C92" s="45" t="s">
        <v>135</v>
      </c>
      <c r="D92" s="104">
        <v>6.733672</v>
      </c>
      <c r="E92" s="104">
        <v>4.1</v>
      </c>
      <c r="F92" s="110">
        <v>2.43</v>
      </c>
      <c r="G92" s="46" t="s">
        <v>36</v>
      </c>
      <c r="H92" s="46" t="s">
        <v>77</v>
      </c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ht="24.95" customHeight="1" spans="1:135">
      <c r="A93" s="77">
        <v>34</v>
      </c>
      <c r="B93" s="46"/>
      <c r="C93" s="114" t="s">
        <v>136</v>
      </c>
      <c r="D93" s="104">
        <v>1.460733</v>
      </c>
      <c r="E93" s="104">
        <v>0.8</v>
      </c>
      <c r="F93" s="110">
        <v>0.61</v>
      </c>
      <c r="G93" s="46" t="s">
        <v>36</v>
      </c>
      <c r="H93" s="46" t="s">
        <v>77</v>
      </c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ht="24.95" customHeight="1" spans="1:135">
      <c r="A94" s="77">
        <v>35</v>
      </c>
      <c r="B94" s="46" t="s">
        <v>137</v>
      </c>
      <c r="C94" s="46" t="s">
        <v>138</v>
      </c>
      <c r="D94" s="104">
        <v>0.962513</v>
      </c>
      <c r="E94" s="104">
        <v>0.59</v>
      </c>
      <c r="F94" s="110">
        <v>0.34</v>
      </c>
      <c r="G94" s="46" t="s">
        <v>36</v>
      </c>
      <c r="H94" s="46" t="s">
        <v>77</v>
      </c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ht="24.95" customHeight="1" spans="1:135">
      <c r="A95" s="77">
        <v>36</v>
      </c>
      <c r="B95" s="46"/>
      <c r="C95" s="114" t="s">
        <v>139</v>
      </c>
      <c r="D95" s="104">
        <v>2.077623</v>
      </c>
      <c r="E95" s="104">
        <v>1</v>
      </c>
      <c r="F95" s="110">
        <v>1.01</v>
      </c>
      <c r="G95" s="46" t="s">
        <v>36</v>
      </c>
      <c r="H95" s="46" t="s">
        <v>77</v>
      </c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ht="24.95" customHeight="1" spans="1:135">
      <c r="A96" s="77">
        <v>37</v>
      </c>
      <c r="B96" s="46"/>
      <c r="C96" s="46" t="s">
        <v>140</v>
      </c>
      <c r="D96" s="104">
        <v>2.029629</v>
      </c>
      <c r="E96" s="104">
        <v>0.93</v>
      </c>
      <c r="F96" s="110">
        <v>1.03</v>
      </c>
      <c r="G96" s="46" t="s">
        <v>36</v>
      </c>
      <c r="H96" s="46" t="s">
        <v>77</v>
      </c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ht="24.95" customHeight="1" spans="1:135">
      <c r="A97" s="77">
        <v>38</v>
      </c>
      <c r="B97" s="46"/>
      <c r="C97" s="114" t="s">
        <v>141</v>
      </c>
      <c r="D97" s="104">
        <v>38.454065</v>
      </c>
      <c r="E97" s="104">
        <v>22</v>
      </c>
      <c r="F97" s="110">
        <v>15.3</v>
      </c>
      <c r="G97" s="46" t="s">
        <v>36</v>
      </c>
      <c r="H97" s="46" t="s">
        <v>77</v>
      </c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="30" customFormat="1" ht="24.95" customHeight="1" spans="1:113">
      <c r="A98" s="77">
        <v>39</v>
      </c>
      <c r="B98" s="46"/>
      <c r="C98" s="46" t="s">
        <v>142</v>
      </c>
      <c r="D98" s="104">
        <v>54.146006</v>
      </c>
      <c r="E98" s="104">
        <v>21.7</v>
      </c>
      <c r="F98" s="110">
        <v>30.82</v>
      </c>
      <c r="G98" s="46" t="s">
        <v>36</v>
      </c>
      <c r="H98" s="46" t="s">
        <v>77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</row>
    <row r="99" s="30" customFormat="1" ht="24.95" customHeight="1" spans="1:113">
      <c r="A99" s="77">
        <v>40</v>
      </c>
      <c r="B99" s="46"/>
      <c r="C99" s="46" t="s">
        <v>143</v>
      </c>
      <c r="D99" s="104">
        <v>60.916197</v>
      </c>
      <c r="E99" s="104">
        <v>20.8</v>
      </c>
      <c r="F99" s="110">
        <v>38.28</v>
      </c>
      <c r="G99" s="46" t="s">
        <v>36</v>
      </c>
      <c r="H99" s="46" t="s">
        <v>77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</row>
    <row r="100" ht="24.95" customHeight="1" spans="1:135">
      <c r="A100" s="77">
        <v>41</v>
      </c>
      <c r="B100" s="46"/>
      <c r="C100" s="114" t="s">
        <v>144</v>
      </c>
      <c r="D100" s="104">
        <v>46.009609</v>
      </c>
      <c r="E100" s="104">
        <v>28.8</v>
      </c>
      <c r="F100" s="110">
        <v>15.82</v>
      </c>
      <c r="G100" s="46" t="s">
        <v>36</v>
      </c>
      <c r="H100" s="46" t="s">
        <v>77</v>
      </c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ht="24.95" customHeight="1" spans="1:135">
      <c r="A101" s="77">
        <v>42</v>
      </c>
      <c r="B101" s="46"/>
      <c r="C101" s="114" t="s">
        <v>145</v>
      </c>
      <c r="D101" s="104">
        <v>10.748179</v>
      </c>
      <c r="E101" s="104">
        <v>8.1</v>
      </c>
      <c r="F101" s="110">
        <v>2.32</v>
      </c>
      <c r="G101" s="46" t="s">
        <v>36</v>
      </c>
      <c r="H101" s="46" t="s">
        <v>77</v>
      </c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="30" customFormat="1" ht="24.95" customHeight="1" spans="1:113">
      <c r="A102" s="77">
        <v>43</v>
      </c>
      <c r="B102" s="46"/>
      <c r="C102" s="46" t="s">
        <v>146</v>
      </c>
      <c r="D102" s="104">
        <v>14.940362</v>
      </c>
      <c r="E102" s="104">
        <v>4.4</v>
      </c>
      <c r="F102" s="110">
        <v>10.09</v>
      </c>
      <c r="G102" s="46" t="s">
        <v>36</v>
      </c>
      <c r="H102" s="46" t="s">
        <v>77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</row>
    <row r="103" ht="24.95" customHeight="1" spans="1:135">
      <c r="A103" s="77">
        <v>44</v>
      </c>
      <c r="B103" s="46"/>
      <c r="C103" s="114" t="s">
        <v>147</v>
      </c>
      <c r="D103" s="104">
        <v>13.409786</v>
      </c>
      <c r="E103" s="104">
        <v>11</v>
      </c>
      <c r="F103" s="110">
        <v>2</v>
      </c>
      <c r="G103" s="46" t="s">
        <v>36</v>
      </c>
      <c r="H103" s="46" t="s">
        <v>77</v>
      </c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ht="24.95" customHeight="1" spans="1:135">
      <c r="A104" s="77">
        <v>45</v>
      </c>
      <c r="B104" s="46"/>
      <c r="C104" s="46" t="s">
        <v>148</v>
      </c>
      <c r="D104" s="104">
        <v>26.05058</v>
      </c>
      <c r="E104" s="104">
        <v>12.4</v>
      </c>
      <c r="F104" s="110">
        <v>12.86</v>
      </c>
      <c r="G104" s="46" t="s">
        <v>36</v>
      </c>
      <c r="H104" s="46" t="s">
        <v>77</v>
      </c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ht="24.95" customHeight="1" spans="1:135">
      <c r="A105" s="77">
        <v>46</v>
      </c>
      <c r="B105" s="46"/>
      <c r="C105" s="114" t="s">
        <v>149</v>
      </c>
      <c r="D105" s="104">
        <v>5.380173</v>
      </c>
      <c r="E105" s="104">
        <v>3.6</v>
      </c>
      <c r="F105" s="110">
        <v>1.61</v>
      </c>
      <c r="G105" s="46" t="s">
        <v>36</v>
      </c>
      <c r="H105" s="46" t="s">
        <v>77</v>
      </c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="30" customFormat="1" ht="24.95" customHeight="1" spans="1:113">
      <c r="A106" s="77">
        <v>47</v>
      </c>
      <c r="B106" s="46"/>
      <c r="C106" s="46" t="s">
        <v>150</v>
      </c>
      <c r="D106" s="104">
        <v>11.180917</v>
      </c>
      <c r="E106" s="104">
        <v>4.88</v>
      </c>
      <c r="F106" s="110">
        <v>5.96</v>
      </c>
      <c r="G106" s="46" t="s">
        <v>36</v>
      </c>
      <c r="H106" s="46" t="s">
        <v>77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</row>
    <row r="107" s="30" customFormat="1" ht="24.95" customHeight="1" spans="1:113">
      <c r="A107" s="77">
        <v>48</v>
      </c>
      <c r="B107" s="46"/>
      <c r="C107" s="46" t="s">
        <v>151</v>
      </c>
      <c r="D107" s="104">
        <v>9.745987</v>
      </c>
      <c r="E107" s="104">
        <v>3.6</v>
      </c>
      <c r="F107" s="110">
        <v>5.85</v>
      </c>
      <c r="G107" s="46" t="s">
        <v>36</v>
      </c>
      <c r="H107" s="46" t="s">
        <v>77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</row>
    <row r="108" s="30" customFormat="1" ht="24.95" customHeight="1" spans="1:113">
      <c r="A108" s="77">
        <v>49</v>
      </c>
      <c r="B108" s="46"/>
      <c r="C108" s="46" t="s">
        <v>152</v>
      </c>
      <c r="D108" s="104">
        <v>11.578092</v>
      </c>
      <c r="E108" s="104">
        <v>6</v>
      </c>
      <c r="F108" s="110">
        <v>5.23</v>
      </c>
      <c r="G108" s="46" t="s">
        <v>36</v>
      </c>
      <c r="H108" s="46" t="s">
        <v>77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</row>
    <row r="109" ht="24.95" customHeight="1" spans="1:135">
      <c r="A109" s="77">
        <v>50</v>
      </c>
      <c r="B109" s="46"/>
      <c r="C109" s="46" t="s">
        <v>153</v>
      </c>
      <c r="D109" s="104">
        <v>31.688973</v>
      </c>
      <c r="E109" s="104">
        <v>17.6</v>
      </c>
      <c r="F109" s="110">
        <v>13.13</v>
      </c>
      <c r="G109" s="46" t="s">
        <v>36</v>
      </c>
      <c r="H109" s="46" t="s">
        <v>77</v>
      </c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ht="24.95" customHeight="1" spans="1:135">
      <c r="A110" s="77">
        <v>51</v>
      </c>
      <c r="B110" s="46"/>
      <c r="C110" s="45" t="s">
        <v>154</v>
      </c>
      <c r="D110" s="104">
        <v>26.38265</v>
      </c>
      <c r="E110" s="104">
        <v>16</v>
      </c>
      <c r="F110" s="110">
        <v>9.59</v>
      </c>
      <c r="G110" s="46" t="s">
        <v>36</v>
      </c>
      <c r="H110" s="46" t="s">
        <v>77</v>
      </c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ht="24.95" customHeight="1" spans="1:135">
      <c r="A111" s="77">
        <v>52</v>
      </c>
      <c r="B111" s="46"/>
      <c r="C111" s="45" t="s">
        <v>155</v>
      </c>
      <c r="D111" s="104">
        <v>23.788635</v>
      </c>
      <c r="E111" s="104">
        <v>10.6</v>
      </c>
      <c r="F111" s="110">
        <v>12.47</v>
      </c>
      <c r="G111" s="46" t="s">
        <v>36</v>
      </c>
      <c r="H111" s="46" t="s">
        <v>77</v>
      </c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ht="24.95" customHeight="1" spans="1:135">
      <c r="A112" s="77">
        <v>53</v>
      </c>
      <c r="B112" s="46"/>
      <c r="C112" s="45" t="s">
        <v>156</v>
      </c>
      <c r="D112" s="104">
        <v>55.815972</v>
      </c>
      <c r="E112" s="104">
        <v>24</v>
      </c>
      <c r="F112" s="110">
        <v>30.14</v>
      </c>
      <c r="G112" s="46" t="s">
        <v>36</v>
      </c>
      <c r="H112" s="46" t="s">
        <v>77</v>
      </c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ht="24.95" customHeight="1" spans="1:135">
      <c r="A113" s="77">
        <v>54</v>
      </c>
      <c r="B113" s="46"/>
      <c r="C113" s="45" t="s">
        <v>157</v>
      </c>
      <c r="D113" s="104">
        <v>125.546213</v>
      </c>
      <c r="E113" s="104">
        <v>64.78</v>
      </c>
      <c r="F113" s="110">
        <v>57</v>
      </c>
      <c r="G113" s="46" t="s">
        <v>36</v>
      </c>
      <c r="H113" s="46" t="s">
        <v>77</v>
      </c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ht="24.95" customHeight="1" spans="1:135">
      <c r="A114" s="77">
        <v>55</v>
      </c>
      <c r="B114" s="46"/>
      <c r="C114" s="45" t="s">
        <v>158</v>
      </c>
      <c r="D114" s="104">
        <v>29.248895</v>
      </c>
      <c r="E114" s="104">
        <v>15.14</v>
      </c>
      <c r="F114" s="110">
        <v>13.23</v>
      </c>
      <c r="G114" s="46" t="s">
        <v>36</v>
      </c>
      <c r="H114" s="46" t="s">
        <v>77</v>
      </c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="30" customFormat="1" ht="41.25" customHeight="1" spans="1:135">
      <c r="A115" s="100" t="s">
        <v>159</v>
      </c>
      <c r="B115" s="40"/>
      <c r="C115" s="100"/>
      <c r="D115" s="117">
        <f>SUM(D116:D137)</f>
        <v>944.53265</v>
      </c>
      <c r="E115" s="117">
        <f>SUM(E116:E137)</f>
        <v>669.831532</v>
      </c>
      <c r="F115" s="118">
        <f>SUM(F116:F137)</f>
        <v>274.701118</v>
      </c>
      <c r="G115" s="46" t="s">
        <v>36</v>
      </c>
      <c r="H115" s="46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</row>
    <row r="116" ht="32.1" customHeight="1" spans="1:8">
      <c r="A116" s="77">
        <v>1</v>
      </c>
      <c r="B116" s="46" t="s">
        <v>160</v>
      </c>
      <c r="C116" s="45" t="s">
        <v>161</v>
      </c>
      <c r="D116" s="103">
        <v>184.4754</v>
      </c>
      <c r="E116" s="103">
        <v>147.888032</v>
      </c>
      <c r="F116" s="119">
        <v>36.587368</v>
      </c>
      <c r="G116" s="46" t="s">
        <v>36</v>
      </c>
      <c r="H116" s="46" t="s">
        <v>105</v>
      </c>
    </row>
    <row r="117" ht="24.95" customHeight="1" spans="1:135">
      <c r="A117" s="77">
        <v>2</v>
      </c>
      <c r="B117" s="46" t="s">
        <v>162</v>
      </c>
      <c r="C117" s="45" t="s">
        <v>163</v>
      </c>
      <c r="D117" s="103">
        <v>46.014229</v>
      </c>
      <c r="E117" s="103">
        <v>43.9961</v>
      </c>
      <c r="F117" s="119">
        <v>2.018129</v>
      </c>
      <c r="G117" s="46" t="s">
        <v>36</v>
      </c>
      <c r="H117" s="46" t="s">
        <v>40</v>
      </c>
      <c r="DZ117" s="30"/>
      <c r="EA117" s="30"/>
      <c r="EB117" s="30"/>
      <c r="EC117" s="30"/>
      <c r="ED117" s="30"/>
      <c r="EE117" s="30"/>
    </row>
    <row r="118" ht="24.95" customHeight="1" spans="1:135">
      <c r="A118" s="77">
        <v>3</v>
      </c>
      <c r="B118" s="46"/>
      <c r="C118" s="45" t="s">
        <v>164</v>
      </c>
      <c r="D118" s="103">
        <v>21.388844</v>
      </c>
      <c r="E118" s="103">
        <v>19.3325</v>
      </c>
      <c r="F118" s="119">
        <v>2.056344</v>
      </c>
      <c r="G118" s="46" t="s">
        <v>36</v>
      </c>
      <c r="H118" s="46" t="s">
        <v>40</v>
      </c>
      <c r="DZ118" s="30"/>
      <c r="EA118" s="30"/>
      <c r="EB118" s="30"/>
      <c r="EC118" s="30"/>
      <c r="ED118" s="30"/>
      <c r="EE118" s="30"/>
    </row>
    <row r="119" ht="24.95" customHeight="1" spans="1:135">
      <c r="A119" s="77">
        <v>4</v>
      </c>
      <c r="B119" s="46"/>
      <c r="C119" s="45" t="s">
        <v>165</v>
      </c>
      <c r="D119" s="103">
        <v>34.410622</v>
      </c>
      <c r="E119" s="103">
        <v>31.022</v>
      </c>
      <c r="F119" s="119">
        <v>3.38862199999999</v>
      </c>
      <c r="G119" s="46" t="s">
        <v>36</v>
      </c>
      <c r="H119" s="46" t="s">
        <v>40</v>
      </c>
      <c r="DZ119" s="30"/>
      <c r="EA119" s="30"/>
      <c r="EB119" s="30"/>
      <c r="EC119" s="30"/>
      <c r="ED119" s="30"/>
      <c r="EE119" s="30"/>
    </row>
    <row r="120" ht="24.95" customHeight="1" spans="1:135">
      <c r="A120" s="77">
        <v>5</v>
      </c>
      <c r="B120" s="46"/>
      <c r="C120" s="45" t="s">
        <v>166</v>
      </c>
      <c r="D120" s="103">
        <v>27.076262</v>
      </c>
      <c r="E120" s="103">
        <v>25.11</v>
      </c>
      <c r="F120" s="119">
        <v>1.966262</v>
      </c>
      <c r="G120" s="46" t="s">
        <v>36</v>
      </c>
      <c r="H120" s="46" t="s">
        <v>40</v>
      </c>
      <c r="DZ120" s="30"/>
      <c r="EA120" s="30"/>
      <c r="EB120" s="30"/>
      <c r="EC120" s="30"/>
      <c r="ED120" s="30"/>
      <c r="EE120" s="30"/>
    </row>
    <row r="121" ht="24.95" customHeight="1" spans="1:135">
      <c r="A121" s="77">
        <v>6</v>
      </c>
      <c r="B121" s="46" t="s">
        <v>167</v>
      </c>
      <c r="C121" s="45" t="s">
        <v>168</v>
      </c>
      <c r="D121" s="103">
        <v>39.638979</v>
      </c>
      <c r="E121" s="103">
        <v>36.8537</v>
      </c>
      <c r="F121" s="119">
        <v>2.785279</v>
      </c>
      <c r="G121" s="46" t="s">
        <v>36</v>
      </c>
      <c r="H121" s="46" t="s">
        <v>40</v>
      </c>
      <c r="DZ121" s="30"/>
      <c r="EA121" s="30"/>
      <c r="EB121" s="30"/>
      <c r="EC121" s="30"/>
      <c r="ED121" s="30"/>
      <c r="EE121" s="30"/>
    </row>
    <row r="122" ht="24.95" customHeight="1" spans="1:135">
      <c r="A122" s="77">
        <v>7</v>
      </c>
      <c r="B122" s="46" t="s">
        <v>169</v>
      </c>
      <c r="C122" s="45" t="s">
        <v>170</v>
      </c>
      <c r="D122" s="103">
        <v>25.993531</v>
      </c>
      <c r="E122" s="103">
        <v>24.363</v>
      </c>
      <c r="F122" s="119">
        <v>1.630531</v>
      </c>
      <c r="G122" s="46" t="s">
        <v>36</v>
      </c>
      <c r="H122" s="46" t="s">
        <v>40</v>
      </c>
      <c r="DZ122" s="30"/>
      <c r="EA122" s="30"/>
      <c r="EB122" s="30"/>
      <c r="EC122" s="30"/>
      <c r="ED122" s="30"/>
      <c r="EE122" s="30"/>
    </row>
    <row r="123" ht="24.95" customHeight="1" spans="1:135">
      <c r="A123" s="77">
        <v>8</v>
      </c>
      <c r="B123" s="46"/>
      <c r="C123" s="45" t="s">
        <v>171</v>
      </c>
      <c r="D123" s="103">
        <v>24.011921</v>
      </c>
      <c r="E123" s="120">
        <v>21.7904</v>
      </c>
      <c r="F123" s="119">
        <v>2.221521</v>
      </c>
      <c r="G123" s="46" t="s">
        <v>36</v>
      </c>
      <c r="H123" s="46" t="s">
        <v>40</v>
      </c>
      <c r="DZ123" s="30"/>
      <c r="EA123" s="30"/>
      <c r="EB123" s="30"/>
      <c r="EC123" s="30"/>
      <c r="ED123" s="30"/>
      <c r="EE123" s="30"/>
    </row>
    <row r="124" s="30" customFormat="1" ht="24.95" customHeight="1" spans="1:129">
      <c r="A124" s="77">
        <v>9</v>
      </c>
      <c r="B124" s="46"/>
      <c r="C124" s="45" t="s">
        <v>172</v>
      </c>
      <c r="D124" s="103">
        <v>36.98709</v>
      </c>
      <c r="E124" s="120">
        <v>33.984</v>
      </c>
      <c r="F124" s="119">
        <v>3.00309</v>
      </c>
      <c r="G124" s="46" t="s">
        <v>36</v>
      </c>
      <c r="H124" s="46" t="s">
        <v>40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</row>
    <row r="125" ht="24.95" customHeight="1" spans="1:135">
      <c r="A125" s="77">
        <v>10</v>
      </c>
      <c r="B125" s="46"/>
      <c r="C125" s="45" t="s">
        <v>173</v>
      </c>
      <c r="D125" s="103">
        <v>53.732846</v>
      </c>
      <c r="E125" s="120">
        <v>49.9218</v>
      </c>
      <c r="F125" s="119">
        <v>3.811046</v>
      </c>
      <c r="G125" s="46" t="s">
        <v>36</v>
      </c>
      <c r="H125" s="46" t="s">
        <v>40</v>
      </c>
      <c r="DZ125" s="30"/>
      <c r="EA125" s="30"/>
      <c r="EB125" s="30"/>
      <c r="EC125" s="30"/>
      <c r="ED125" s="30"/>
      <c r="EE125" s="30"/>
    </row>
    <row r="126" ht="24.95" customHeight="1" spans="1:135">
      <c r="A126" s="77">
        <v>11</v>
      </c>
      <c r="B126" s="46" t="s">
        <v>160</v>
      </c>
      <c r="C126" s="45" t="s">
        <v>174</v>
      </c>
      <c r="D126" s="103">
        <v>26.909992</v>
      </c>
      <c r="E126" s="120">
        <v>24.8659</v>
      </c>
      <c r="F126" s="119">
        <v>2.044092</v>
      </c>
      <c r="G126" s="46" t="s">
        <v>36</v>
      </c>
      <c r="H126" s="46" t="s">
        <v>40</v>
      </c>
      <c r="DZ126" s="30"/>
      <c r="EA126" s="30"/>
      <c r="EB126" s="30"/>
      <c r="EC126" s="30"/>
      <c r="ED126" s="30"/>
      <c r="EE126" s="30"/>
    </row>
    <row r="127" ht="24.95" customHeight="1" spans="1:135">
      <c r="A127" s="77">
        <v>12</v>
      </c>
      <c r="B127" s="46" t="s">
        <v>162</v>
      </c>
      <c r="C127" s="45" t="s">
        <v>175</v>
      </c>
      <c r="D127" s="103">
        <v>22.973225</v>
      </c>
      <c r="E127" s="120">
        <v>21.086</v>
      </c>
      <c r="F127" s="119">
        <v>1.887225</v>
      </c>
      <c r="G127" s="46" t="s">
        <v>36</v>
      </c>
      <c r="H127" s="46" t="s">
        <v>40</v>
      </c>
      <c r="DZ127" s="30"/>
      <c r="EA127" s="30"/>
      <c r="EB127" s="30"/>
      <c r="EC127" s="30"/>
      <c r="ED127" s="30"/>
      <c r="EE127" s="30"/>
    </row>
    <row r="128" ht="24.95" customHeight="1" spans="1:135">
      <c r="A128" s="77">
        <v>13</v>
      </c>
      <c r="B128" s="46" t="s">
        <v>176</v>
      </c>
      <c r="C128" s="45" t="s">
        <v>177</v>
      </c>
      <c r="D128" s="103">
        <v>22.2583</v>
      </c>
      <c r="E128" s="120">
        <v>11.4065</v>
      </c>
      <c r="F128" s="119">
        <v>10.8518</v>
      </c>
      <c r="G128" s="46" t="s">
        <v>36</v>
      </c>
      <c r="H128" s="46" t="s">
        <v>77</v>
      </c>
      <c r="DZ128" s="30"/>
      <c r="EA128" s="30"/>
      <c r="EB128" s="30"/>
      <c r="EC128" s="30"/>
      <c r="ED128" s="30"/>
      <c r="EE128" s="30"/>
    </row>
    <row r="129" ht="24.95" customHeight="1" spans="1:135">
      <c r="A129" s="77">
        <v>14</v>
      </c>
      <c r="B129" s="46" t="s">
        <v>162</v>
      </c>
      <c r="C129" s="45" t="s">
        <v>178</v>
      </c>
      <c r="D129" s="103">
        <v>34.441</v>
      </c>
      <c r="E129" s="120">
        <v>17.6205</v>
      </c>
      <c r="F129" s="119">
        <v>16.8205</v>
      </c>
      <c r="G129" s="46" t="s">
        <v>36</v>
      </c>
      <c r="H129" s="46" t="s">
        <v>77</v>
      </c>
      <c r="DZ129" s="30"/>
      <c r="EA129" s="30"/>
      <c r="EB129" s="30"/>
      <c r="EC129" s="30"/>
      <c r="ED129" s="30"/>
      <c r="EE129" s="30"/>
    </row>
    <row r="130" ht="24.95" customHeight="1" spans="1:135">
      <c r="A130" s="77">
        <v>15</v>
      </c>
      <c r="B130" s="46"/>
      <c r="C130" s="45" t="s">
        <v>179</v>
      </c>
      <c r="D130" s="103">
        <v>52.011481</v>
      </c>
      <c r="E130" s="120">
        <v>23.3485</v>
      </c>
      <c r="F130" s="119">
        <v>28.662981</v>
      </c>
      <c r="G130" s="46" t="s">
        <v>36</v>
      </c>
      <c r="H130" s="46" t="s">
        <v>77</v>
      </c>
      <c r="DZ130" s="30"/>
      <c r="EA130" s="30"/>
      <c r="EB130" s="30"/>
      <c r="EC130" s="30"/>
      <c r="ED130" s="30"/>
      <c r="EE130" s="30"/>
    </row>
    <row r="131" ht="24.95" customHeight="1" spans="1:135">
      <c r="A131" s="77">
        <v>16</v>
      </c>
      <c r="B131" s="46" t="s">
        <v>169</v>
      </c>
      <c r="C131" s="45" t="s">
        <v>180</v>
      </c>
      <c r="D131" s="103">
        <v>36.5064</v>
      </c>
      <c r="E131" s="103">
        <v>18.139</v>
      </c>
      <c r="F131" s="119">
        <v>18.3674</v>
      </c>
      <c r="G131" s="46" t="s">
        <v>36</v>
      </c>
      <c r="H131" s="46" t="s">
        <v>77</v>
      </c>
      <c r="DZ131" s="30"/>
      <c r="EA131" s="30"/>
      <c r="EB131" s="30"/>
      <c r="EC131" s="30"/>
      <c r="ED131" s="30"/>
      <c r="EE131" s="30"/>
    </row>
    <row r="132" s="30" customFormat="1" ht="24.95" customHeight="1" spans="1:129">
      <c r="A132" s="77">
        <v>17</v>
      </c>
      <c r="B132" s="46"/>
      <c r="C132" s="45" t="s">
        <v>181</v>
      </c>
      <c r="D132" s="103">
        <v>39.6642</v>
      </c>
      <c r="E132" s="103">
        <v>22.841</v>
      </c>
      <c r="F132" s="119">
        <v>16.8232</v>
      </c>
      <c r="G132" s="46" t="s">
        <v>36</v>
      </c>
      <c r="H132" s="46" t="s">
        <v>77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</row>
    <row r="133" ht="24.95" customHeight="1" spans="1:135">
      <c r="A133" s="77">
        <v>18</v>
      </c>
      <c r="B133" s="46"/>
      <c r="C133" s="45" t="s">
        <v>182</v>
      </c>
      <c r="D133" s="104">
        <v>31.2767</v>
      </c>
      <c r="E133" s="104">
        <v>15.713</v>
      </c>
      <c r="F133" s="119">
        <v>15.5637</v>
      </c>
      <c r="G133" s="46" t="s">
        <v>36</v>
      </c>
      <c r="H133" s="46" t="s">
        <v>77</v>
      </c>
      <c r="DZ133" s="30"/>
      <c r="EA133" s="30"/>
      <c r="EB133" s="30"/>
      <c r="EC133" s="30"/>
      <c r="ED133" s="30"/>
      <c r="EE133" s="30"/>
    </row>
    <row r="134" ht="24.95" customHeight="1" spans="1:135">
      <c r="A134" s="77">
        <v>19</v>
      </c>
      <c r="B134" s="46"/>
      <c r="C134" s="45" t="s">
        <v>183</v>
      </c>
      <c r="D134" s="104">
        <v>52.5004</v>
      </c>
      <c r="E134" s="104">
        <v>24.29</v>
      </c>
      <c r="F134" s="119">
        <v>28.2104</v>
      </c>
      <c r="G134" s="46" t="s">
        <v>36</v>
      </c>
      <c r="H134" s="46" t="s">
        <v>77</v>
      </c>
      <c r="DZ134" s="30"/>
      <c r="EA134" s="30"/>
      <c r="EB134" s="30"/>
      <c r="EC134" s="30"/>
      <c r="ED134" s="30"/>
      <c r="EE134" s="30"/>
    </row>
    <row r="135" ht="24.95" customHeight="1" spans="1:135">
      <c r="A135" s="77">
        <v>20</v>
      </c>
      <c r="B135" s="46" t="s">
        <v>167</v>
      </c>
      <c r="C135" s="45" t="s">
        <v>184</v>
      </c>
      <c r="D135" s="104">
        <v>40.586228</v>
      </c>
      <c r="E135" s="104">
        <v>20.4665</v>
      </c>
      <c r="F135" s="119">
        <v>20.119728</v>
      </c>
      <c r="G135" s="46" t="s">
        <v>36</v>
      </c>
      <c r="H135" s="46" t="s">
        <v>77</v>
      </c>
      <c r="DZ135" s="30"/>
      <c r="EA135" s="30"/>
      <c r="EB135" s="30"/>
      <c r="EC135" s="30"/>
      <c r="ED135" s="30"/>
      <c r="EE135" s="30"/>
    </row>
    <row r="136" ht="24.95" customHeight="1" spans="1:135">
      <c r="A136" s="77">
        <v>21</v>
      </c>
      <c r="B136" s="46" t="s">
        <v>160</v>
      </c>
      <c r="C136" s="45" t="s">
        <v>185</v>
      </c>
      <c r="D136" s="104">
        <v>40.5366</v>
      </c>
      <c r="E136" s="104">
        <v>12.2526</v>
      </c>
      <c r="F136" s="119">
        <v>28.284</v>
      </c>
      <c r="G136" s="46" t="s">
        <v>36</v>
      </c>
      <c r="H136" s="46" t="s">
        <v>77</v>
      </c>
      <c r="DZ136" s="30"/>
      <c r="EA136" s="30"/>
      <c r="EB136" s="30"/>
      <c r="EC136" s="30"/>
      <c r="ED136" s="30"/>
      <c r="EE136" s="30"/>
    </row>
    <row r="137" ht="24.95" customHeight="1" spans="1:135">
      <c r="A137" s="77">
        <v>22</v>
      </c>
      <c r="B137" s="46"/>
      <c r="C137" s="45" t="s">
        <v>186</v>
      </c>
      <c r="D137" s="104">
        <v>51.1384</v>
      </c>
      <c r="E137" s="104">
        <v>23.5405</v>
      </c>
      <c r="F137" s="119">
        <v>27.5979</v>
      </c>
      <c r="G137" s="46" t="s">
        <v>36</v>
      </c>
      <c r="H137" s="46" t="s">
        <v>77</v>
      </c>
      <c r="DZ137" s="30"/>
      <c r="EA137" s="30"/>
      <c r="EB137" s="30"/>
      <c r="EC137" s="30"/>
      <c r="ED137" s="30"/>
      <c r="EE137" s="30"/>
    </row>
    <row r="138" s="30" customFormat="1" ht="36.75" customHeight="1" spans="1:129">
      <c r="A138" s="100" t="s">
        <v>187</v>
      </c>
      <c r="B138" s="40"/>
      <c r="C138" s="100"/>
      <c r="D138" s="101">
        <f>SUM(D139:D148)</f>
        <v>547.738464</v>
      </c>
      <c r="E138" s="101">
        <f t="shared" ref="E138:F138" si="0">SUM(E139:E148)</f>
        <v>289.953858</v>
      </c>
      <c r="F138" s="102">
        <f t="shared" si="0"/>
        <v>161.289677</v>
      </c>
      <c r="G138" s="50" t="s">
        <v>36</v>
      </c>
      <c r="H138" s="46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</row>
    <row r="139" ht="24.95" customHeight="1" spans="1:135">
      <c r="A139" s="77">
        <v>1</v>
      </c>
      <c r="B139" s="46" t="s">
        <v>188</v>
      </c>
      <c r="C139" s="46" t="s">
        <v>189</v>
      </c>
      <c r="D139" s="104">
        <v>15.811396</v>
      </c>
      <c r="E139" s="104">
        <v>6.74</v>
      </c>
      <c r="F139" s="110">
        <v>5.9</v>
      </c>
      <c r="G139" s="50" t="s">
        <v>36</v>
      </c>
      <c r="H139" s="46" t="s">
        <v>77</v>
      </c>
      <c r="DZ139" s="30"/>
      <c r="EA139" s="30"/>
      <c r="EB139" s="30"/>
      <c r="EC139" s="30"/>
      <c r="ED139" s="30"/>
      <c r="EE139" s="30"/>
    </row>
    <row r="140" ht="24.95" customHeight="1" spans="1:135">
      <c r="A140" s="77">
        <v>2</v>
      </c>
      <c r="B140" s="46"/>
      <c r="C140" s="46" t="s">
        <v>190</v>
      </c>
      <c r="D140" s="104">
        <v>13.219596</v>
      </c>
      <c r="E140" s="104">
        <v>5.96</v>
      </c>
      <c r="F140" s="110">
        <v>4.61</v>
      </c>
      <c r="G140" s="50" t="s">
        <v>36</v>
      </c>
      <c r="H140" s="46" t="s">
        <v>77</v>
      </c>
      <c r="DZ140" s="30"/>
      <c r="EA140" s="30"/>
      <c r="EB140" s="30"/>
      <c r="EC140" s="30"/>
      <c r="ED140" s="30"/>
      <c r="EE140" s="30"/>
    </row>
    <row r="141" ht="24.95" customHeight="1" spans="1:135">
      <c r="A141" s="77">
        <v>3</v>
      </c>
      <c r="B141" s="46"/>
      <c r="C141" s="46" t="s">
        <v>191</v>
      </c>
      <c r="D141" s="104">
        <v>58.915433</v>
      </c>
      <c r="E141" s="104">
        <v>31</v>
      </c>
      <c r="F141" s="121">
        <v>16.13</v>
      </c>
      <c r="G141" s="50" t="s">
        <v>36</v>
      </c>
      <c r="H141" s="46" t="s">
        <v>77</v>
      </c>
      <c r="DZ141" s="30"/>
      <c r="EA141" s="30"/>
      <c r="EB141" s="30"/>
      <c r="EC141" s="30"/>
      <c r="ED141" s="30"/>
      <c r="EE141" s="30"/>
    </row>
    <row r="142" ht="24.95" customHeight="1" spans="1:135">
      <c r="A142" s="77">
        <v>4</v>
      </c>
      <c r="B142" s="46" t="s">
        <v>192</v>
      </c>
      <c r="C142" s="46" t="s">
        <v>193</v>
      </c>
      <c r="D142" s="104">
        <v>101.3045</v>
      </c>
      <c r="E142" s="104">
        <v>49</v>
      </c>
      <c r="F142" s="121">
        <v>32</v>
      </c>
      <c r="G142" s="50" t="s">
        <v>36</v>
      </c>
      <c r="H142" s="46" t="s">
        <v>77</v>
      </c>
      <c r="DZ142" s="30"/>
      <c r="EA142" s="30"/>
      <c r="EB142" s="30"/>
      <c r="EC142" s="30"/>
      <c r="ED142" s="30"/>
      <c r="EE142" s="30"/>
    </row>
    <row r="143" ht="24.95" customHeight="1" spans="1:135">
      <c r="A143" s="77">
        <v>5</v>
      </c>
      <c r="B143" s="46"/>
      <c r="C143" s="46" t="s">
        <v>194</v>
      </c>
      <c r="D143" s="104">
        <v>31.722033</v>
      </c>
      <c r="E143" s="104">
        <v>9</v>
      </c>
      <c r="F143" s="121">
        <v>16</v>
      </c>
      <c r="G143" s="50" t="s">
        <v>36</v>
      </c>
      <c r="H143" s="46" t="s">
        <v>77</v>
      </c>
      <c r="DZ143" s="30"/>
      <c r="EA143" s="30"/>
      <c r="EB143" s="30"/>
      <c r="EC143" s="30"/>
      <c r="ED143" s="30"/>
      <c r="EE143" s="30"/>
    </row>
    <row r="144" ht="24.95" customHeight="1" spans="1:8">
      <c r="A144" s="77">
        <v>6</v>
      </c>
      <c r="B144" s="46"/>
      <c r="C144" s="46" t="s">
        <v>195</v>
      </c>
      <c r="D144" s="104">
        <v>75.8125</v>
      </c>
      <c r="E144" s="104">
        <v>39</v>
      </c>
      <c r="F144" s="110">
        <v>21</v>
      </c>
      <c r="G144" s="50" t="s">
        <v>36</v>
      </c>
      <c r="H144" s="46" t="s">
        <v>77</v>
      </c>
    </row>
    <row r="145" ht="24.95" customHeight="1" spans="1:8">
      <c r="A145" s="77">
        <v>7</v>
      </c>
      <c r="B145" s="46" t="s">
        <v>196</v>
      </c>
      <c r="C145" s="46" t="s">
        <v>197</v>
      </c>
      <c r="D145" s="104">
        <v>42.368036</v>
      </c>
      <c r="E145" s="104">
        <v>20</v>
      </c>
      <c r="F145" s="110">
        <v>13.88</v>
      </c>
      <c r="G145" s="50" t="s">
        <v>36</v>
      </c>
      <c r="H145" s="46" t="s">
        <v>77</v>
      </c>
    </row>
    <row r="146" ht="24.95" customHeight="1" spans="1:8">
      <c r="A146" s="77">
        <v>8</v>
      </c>
      <c r="B146" s="46"/>
      <c r="C146" s="46" t="s">
        <v>198</v>
      </c>
      <c r="D146" s="104">
        <v>137.791435</v>
      </c>
      <c r="E146" s="104">
        <v>62</v>
      </c>
      <c r="F146" s="121">
        <v>48.23</v>
      </c>
      <c r="G146" s="50" t="s">
        <v>36</v>
      </c>
      <c r="H146" s="46" t="s">
        <v>77</v>
      </c>
    </row>
    <row r="147" ht="24.95" customHeight="1" spans="1:8">
      <c r="A147" s="77">
        <v>9</v>
      </c>
      <c r="B147" s="46" t="s">
        <v>192</v>
      </c>
      <c r="C147" s="46" t="s">
        <v>199</v>
      </c>
      <c r="D147" s="104">
        <v>34.230241</v>
      </c>
      <c r="E147" s="104">
        <v>32.518729</v>
      </c>
      <c r="F147" s="121">
        <v>1.711512</v>
      </c>
      <c r="G147" s="50" t="s">
        <v>36</v>
      </c>
      <c r="H147" s="46" t="s">
        <v>40</v>
      </c>
    </row>
    <row r="148" ht="24.95" customHeight="1" spans="1:8">
      <c r="A148" s="77">
        <v>10</v>
      </c>
      <c r="B148" s="46"/>
      <c r="C148" s="46" t="s">
        <v>200</v>
      </c>
      <c r="D148" s="104">
        <v>36.563294</v>
      </c>
      <c r="E148" s="104">
        <v>34.735129</v>
      </c>
      <c r="F148" s="121">
        <v>1.828165</v>
      </c>
      <c r="G148" s="50" t="s">
        <v>36</v>
      </c>
      <c r="H148" s="46" t="s">
        <v>40</v>
      </c>
    </row>
    <row r="149" s="30" customFormat="1" ht="38.25" customHeight="1" spans="1:135">
      <c r="A149" s="100" t="s">
        <v>201</v>
      </c>
      <c r="B149" s="40"/>
      <c r="C149" s="100"/>
      <c r="D149" s="112">
        <f>SUM(D150:D178)</f>
        <v>1319.600058</v>
      </c>
      <c r="E149" s="112">
        <f>SUM(E150:E178)</f>
        <v>905.494275</v>
      </c>
      <c r="F149" s="113">
        <f>SUM(F150:F178)</f>
        <v>338.488515</v>
      </c>
      <c r="G149" s="46" t="s">
        <v>36</v>
      </c>
      <c r="H149" s="46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</row>
    <row r="150" ht="24.95" customHeight="1" spans="1:8">
      <c r="A150" s="77">
        <v>1</v>
      </c>
      <c r="B150" s="46" t="s">
        <v>202</v>
      </c>
      <c r="C150" s="46" t="s">
        <v>203</v>
      </c>
      <c r="D150" s="103">
        <v>13.5726</v>
      </c>
      <c r="E150" s="104">
        <v>13.1654</v>
      </c>
      <c r="F150" s="119">
        <v>0.4072</v>
      </c>
      <c r="G150" s="46" t="s">
        <v>36</v>
      </c>
      <c r="H150" s="46" t="s">
        <v>105</v>
      </c>
    </row>
    <row r="151" ht="24.95" customHeight="1" spans="1:8">
      <c r="A151" s="77">
        <v>2</v>
      </c>
      <c r="B151" s="46"/>
      <c r="C151" s="46" t="s">
        <v>204</v>
      </c>
      <c r="D151" s="103">
        <v>21.128401</v>
      </c>
      <c r="E151" s="104">
        <v>19.78089</v>
      </c>
      <c r="F151" s="119">
        <v>1.347511</v>
      </c>
      <c r="G151" s="46" t="s">
        <v>36</v>
      </c>
      <c r="H151" s="46" t="s">
        <v>40</v>
      </c>
    </row>
    <row r="152" ht="24.95" customHeight="1" spans="1:8">
      <c r="A152" s="77">
        <v>3</v>
      </c>
      <c r="B152" s="46"/>
      <c r="C152" s="46" t="s">
        <v>205</v>
      </c>
      <c r="D152" s="103">
        <v>39.389431</v>
      </c>
      <c r="E152" s="104">
        <v>37.743402</v>
      </c>
      <c r="F152" s="119">
        <v>1.646029</v>
      </c>
      <c r="G152" s="46" t="s">
        <v>36</v>
      </c>
      <c r="H152" s="46" t="s">
        <v>40</v>
      </c>
    </row>
    <row r="153" ht="24.95" customHeight="1" spans="1:8">
      <c r="A153" s="77">
        <v>4</v>
      </c>
      <c r="B153" s="46"/>
      <c r="C153" s="46" t="s">
        <v>206</v>
      </c>
      <c r="D153" s="103">
        <v>26.873598</v>
      </c>
      <c r="E153" s="104">
        <v>25.073636</v>
      </c>
      <c r="F153" s="119">
        <v>1.799962</v>
      </c>
      <c r="G153" s="46" t="s">
        <v>36</v>
      </c>
      <c r="H153" s="46" t="s">
        <v>40</v>
      </c>
    </row>
    <row r="154" ht="24.95" customHeight="1" spans="1:8">
      <c r="A154" s="77">
        <v>5</v>
      </c>
      <c r="B154" s="46"/>
      <c r="C154" s="46" t="s">
        <v>207</v>
      </c>
      <c r="D154" s="103">
        <v>35.093557</v>
      </c>
      <c r="E154" s="103">
        <v>33.934722</v>
      </c>
      <c r="F154" s="119">
        <v>1.158835</v>
      </c>
      <c r="G154" s="46" t="s">
        <v>36</v>
      </c>
      <c r="H154" s="46" t="s">
        <v>40</v>
      </c>
    </row>
    <row r="155" s="33" customFormat="1" ht="24.95" customHeight="1" spans="1:8">
      <c r="A155" s="77">
        <v>6</v>
      </c>
      <c r="B155" s="46"/>
      <c r="C155" s="46" t="s">
        <v>208</v>
      </c>
      <c r="D155" s="103">
        <v>25.570116</v>
      </c>
      <c r="E155" s="104">
        <v>23.385344</v>
      </c>
      <c r="F155" s="119">
        <v>2.184772</v>
      </c>
      <c r="G155" s="46" t="s">
        <v>36</v>
      </c>
      <c r="H155" s="46" t="s">
        <v>40</v>
      </c>
    </row>
    <row r="156" ht="24.95" customHeight="1" spans="1:8">
      <c r="A156" s="77">
        <v>7</v>
      </c>
      <c r="B156" s="46"/>
      <c r="C156" s="46" t="s">
        <v>209</v>
      </c>
      <c r="D156" s="103">
        <v>31.477825</v>
      </c>
      <c r="E156" s="104">
        <v>28.73375</v>
      </c>
      <c r="F156" s="119">
        <v>2.744075</v>
      </c>
      <c r="G156" s="46" t="s">
        <v>36</v>
      </c>
      <c r="H156" s="46" t="s">
        <v>40</v>
      </c>
    </row>
    <row r="157" ht="24.95" customHeight="1" spans="1:8">
      <c r="A157" s="77">
        <v>8</v>
      </c>
      <c r="B157" s="46"/>
      <c r="C157" s="46" t="s">
        <v>210</v>
      </c>
      <c r="D157" s="103">
        <v>22.6117</v>
      </c>
      <c r="E157" s="104">
        <v>20.59575</v>
      </c>
      <c r="F157" s="119">
        <v>2.01595</v>
      </c>
      <c r="G157" s="46" t="s">
        <v>36</v>
      </c>
      <c r="H157" s="46" t="s">
        <v>40</v>
      </c>
    </row>
    <row r="158" ht="24.95" customHeight="1" spans="1:8">
      <c r="A158" s="77">
        <v>9</v>
      </c>
      <c r="B158" s="46"/>
      <c r="C158" s="45" t="s">
        <v>211</v>
      </c>
      <c r="D158" s="103">
        <v>39.222711</v>
      </c>
      <c r="E158" s="104">
        <v>35.977049</v>
      </c>
      <c r="F158" s="119">
        <v>3.245662</v>
      </c>
      <c r="G158" s="46" t="s">
        <v>36</v>
      </c>
      <c r="H158" s="46" t="s">
        <v>40</v>
      </c>
    </row>
    <row r="159" ht="24.95" customHeight="1" spans="1:8">
      <c r="A159" s="77">
        <v>10</v>
      </c>
      <c r="B159" s="46"/>
      <c r="C159" s="45" t="s">
        <v>212</v>
      </c>
      <c r="D159" s="103">
        <v>40.6768</v>
      </c>
      <c r="E159" s="104">
        <v>37.5091</v>
      </c>
      <c r="F159" s="119">
        <v>3.1677</v>
      </c>
      <c r="G159" s="46" t="s">
        <v>36</v>
      </c>
      <c r="H159" s="46" t="s">
        <v>40</v>
      </c>
    </row>
    <row r="160" ht="24.95" customHeight="1" spans="1:8">
      <c r="A160" s="77">
        <v>11</v>
      </c>
      <c r="B160" s="46"/>
      <c r="C160" s="46" t="s">
        <v>213</v>
      </c>
      <c r="D160" s="103">
        <v>30.180747</v>
      </c>
      <c r="E160" s="104">
        <v>27.835104</v>
      </c>
      <c r="F160" s="119">
        <v>2.345643</v>
      </c>
      <c r="G160" s="46" t="s">
        <v>36</v>
      </c>
      <c r="H160" s="46" t="s">
        <v>40</v>
      </c>
    </row>
    <row r="161" ht="24.95" customHeight="1" spans="1:8">
      <c r="A161" s="77">
        <v>12</v>
      </c>
      <c r="B161" s="46"/>
      <c r="C161" s="46" t="s">
        <v>214</v>
      </c>
      <c r="D161" s="103">
        <v>19.257351</v>
      </c>
      <c r="E161" s="104">
        <v>17.84616</v>
      </c>
      <c r="F161" s="119">
        <v>1.411191</v>
      </c>
      <c r="G161" s="46" t="s">
        <v>36</v>
      </c>
      <c r="H161" s="46" t="s">
        <v>40</v>
      </c>
    </row>
    <row r="162" ht="24.95" customHeight="1" spans="1:8">
      <c r="A162" s="77">
        <v>13</v>
      </c>
      <c r="B162" s="46"/>
      <c r="C162" s="45" t="s">
        <v>215</v>
      </c>
      <c r="D162" s="103">
        <v>14.455132</v>
      </c>
      <c r="E162" s="104">
        <v>13.479897</v>
      </c>
      <c r="F162" s="119">
        <v>0.975235</v>
      </c>
      <c r="G162" s="46" t="s">
        <v>36</v>
      </c>
      <c r="H162" s="46" t="s">
        <v>40</v>
      </c>
    </row>
    <row r="163" ht="24.95" customHeight="1" spans="1:8">
      <c r="A163" s="77">
        <v>14</v>
      </c>
      <c r="B163" s="46"/>
      <c r="C163" s="46" t="s">
        <v>216</v>
      </c>
      <c r="D163" s="103">
        <v>45.0579</v>
      </c>
      <c r="E163" s="104">
        <v>41.38665</v>
      </c>
      <c r="F163" s="119">
        <v>3.67124</v>
      </c>
      <c r="G163" s="46" t="s">
        <v>36</v>
      </c>
      <c r="H163" s="46" t="s">
        <v>40</v>
      </c>
    </row>
    <row r="164" ht="24.95" customHeight="1" spans="1:8">
      <c r="A164" s="77">
        <v>15</v>
      </c>
      <c r="B164" s="46"/>
      <c r="C164" s="46" t="s">
        <v>217</v>
      </c>
      <c r="D164" s="103">
        <v>39.646247</v>
      </c>
      <c r="E164" s="104">
        <v>36.349874</v>
      </c>
      <c r="F164" s="119">
        <v>3.296373</v>
      </c>
      <c r="G164" s="46" t="s">
        <v>36</v>
      </c>
      <c r="H164" s="46" t="s">
        <v>40</v>
      </c>
    </row>
    <row r="165" ht="24.95" customHeight="1" spans="1:8">
      <c r="A165" s="77">
        <v>16</v>
      </c>
      <c r="B165" s="46"/>
      <c r="C165" s="46" t="s">
        <v>218</v>
      </c>
      <c r="D165" s="103">
        <v>22.533337</v>
      </c>
      <c r="E165" s="104">
        <v>21.513456</v>
      </c>
      <c r="F165" s="119">
        <v>1.019881</v>
      </c>
      <c r="G165" s="46" t="s">
        <v>36</v>
      </c>
      <c r="H165" s="46" t="s">
        <v>40</v>
      </c>
    </row>
    <row r="166" ht="24.95" customHeight="1" spans="1:8">
      <c r="A166" s="77">
        <v>17</v>
      </c>
      <c r="B166" s="46"/>
      <c r="C166" s="46" t="s">
        <v>219</v>
      </c>
      <c r="D166" s="103">
        <v>11.710177</v>
      </c>
      <c r="E166" s="103">
        <v>10.71905</v>
      </c>
      <c r="F166" s="119">
        <v>0.991127</v>
      </c>
      <c r="G166" s="46" t="s">
        <v>36</v>
      </c>
      <c r="H166" s="46" t="s">
        <v>40</v>
      </c>
    </row>
    <row r="167" ht="24.95" customHeight="1" spans="1:8">
      <c r="A167" s="77">
        <v>18</v>
      </c>
      <c r="B167" s="46"/>
      <c r="C167" s="46" t="s">
        <v>220</v>
      </c>
      <c r="D167" s="103">
        <v>27.5158</v>
      </c>
      <c r="E167" s="103">
        <v>26.61</v>
      </c>
      <c r="F167" s="119">
        <v>0.905799</v>
      </c>
      <c r="G167" s="46" t="s">
        <v>36</v>
      </c>
      <c r="H167" s="46" t="s">
        <v>40</v>
      </c>
    </row>
    <row r="168" ht="24.95" customHeight="1" spans="1:8">
      <c r="A168" s="77">
        <v>19</v>
      </c>
      <c r="B168" s="46" t="s">
        <v>221</v>
      </c>
      <c r="C168" s="46" t="s">
        <v>222</v>
      </c>
      <c r="D168" s="103">
        <v>91.2259</v>
      </c>
      <c r="E168" s="104">
        <v>83.64</v>
      </c>
      <c r="F168" s="119">
        <v>7.5859</v>
      </c>
      <c r="G168" s="46" t="s">
        <v>36</v>
      </c>
      <c r="H168" s="46" t="s">
        <v>40</v>
      </c>
    </row>
    <row r="169" s="81" customFormat="1" ht="24.95" customHeight="1" spans="1:135">
      <c r="A169" s="77">
        <v>20</v>
      </c>
      <c r="B169" s="46"/>
      <c r="C169" s="46" t="s">
        <v>223</v>
      </c>
      <c r="D169" s="103">
        <v>25.687</v>
      </c>
      <c r="E169" s="104">
        <v>25.01639</v>
      </c>
      <c r="F169" s="119">
        <v>0.67061</v>
      </c>
      <c r="G169" s="46" t="s">
        <v>36</v>
      </c>
      <c r="H169" s="46" t="s">
        <v>40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</row>
    <row r="170" s="81" customFormat="1" ht="24.95" customHeight="1" spans="1:135">
      <c r="A170" s="77">
        <v>21</v>
      </c>
      <c r="B170" s="46"/>
      <c r="C170" s="46" t="s">
        <v>224</v>
      </c>
      <c r="D170" s="103">
        <v>16.4112</v>
      </c>
      <c r="E170" s="104">
        <v>15.918864</v>
      </c>
      <c r="F170" s="119">
        <v>0.492336</v>
      </c>
      <c r="G170" s="46" t="s">
        <v>36</v>
      </c>
      <c r="H170" s="46" t="s">
        <v>40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</row>
    <row r="171" s="81" customFormat="1" ht="24.95" customHeight="1" spans="1:135">
      <c r="A171" s="77">
        <v>22</v>
      </c>
      <c r="B171" s="46" t="s">
        <v>225</v>
      </c>
      <c r="C171" s="46" t="s">
        <v>226</v>
      </c>
      <c r="D171" s="103">
        <v>19.80978</v>
      </c>
      <c r="E171" s="104">
        <v>19.215487</v>
      </c>
      <c r="F171" s="119">
        <v>0.594293</v>
      </c>
      <c r="G171" s="46" t="s">
        <v>36</v>
      </c>
      <c r="H171" s="46" t="s">
        <v>40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</row>
    <row r="172" ht="24.95" customHeight="1" spans="1:8">
      <c r="A172" s="77">
        <v>23</v>
      </c>
      <c r="B172" s="46"/>
      <c r="C172" s="46" t="s">
        <v>227</v>
      </c>
      <c r="D172" s="103">
        <v>19.807038</v>
      </c>
      <c r="E172" s="104">
        <v>19.21</v>
      </c>
      <c r="F172" s="119">
        <v>0.597037</v>
      </c>
      <c r="G172" s="46" t="s">
        <v>36</v>
      </c>
      <c r="H172" s="46" t="s">
        <v>40</v>
      </c>
    </row>
    <row r="173" ht="24.95" customHeight="1" spans="1:8">
      <c r="A173" s="77">
        <v>24</v>
      </c>
      <c r="B173" s="46"/>
      <c r="C173" s="46" t="s">
        <v>228</v>
      </c>
      <c r="D173" s="103">
        <v>22.337654</v>
      </c>
      <c r="E173" s="104">
        <v>21.66</v>
      </c>
      <c r="F173" s="119">
        <v>0.677654</v>
      </c>
      <c r="G173" s="46" t="s">
        <v>36</v>
      </c>
      <c r="H173" s="46" t="s">
        <v>40</v>
      </c>
    </row>
    <row r="174" ht="24.95" customHeight="1" spans="1:8">
      <c r="A174" s="77">
        <v>25</v>
      </c>
      <c r="B174" s="46"/>
      <c r="C174" s="46" t="s">
        <v>229</v>
      </c>
      <c r="D174" s="103">
        <v>41.3663</v>
      </c>
      <c r="E174" s="104">
        <v>40.11</v>
      </c>
      <c r="F174" s="119">
        <v>1.2563</v>
      </c>
      <c r="G174" s="46" t="s">
        <v>36</v>
      </c>
      <c r="H174" s="46" t="s">
        <v>40</v>
      </c>
    </row>
    <row r="175" ht="24.95" customHeight="1" spans="1:8">
      <c r="A175" s="77">
        <v>26</v>
      </c>
      <c r="B175" s="46" t="s">
        <v>202</v>
      </c>
      <c r="C175" s="46" t="s">
        <v>230</v>
      </c>
      <c r="D175" s="103">
        <v>54.299146</v>
      </c>
      <c r="E175" s="108">
        <v>23.2897</v>
      </c>
      <c r="F175" s="119">
        <v>24.7</v>
      </c>
      <c r="G175" s="46" t="s">
        <v>36</v>
      </c>
      <c r="H175" s="46" t="s">
        <v>77</v>
      </c>
    </row>
    <row r="176" ht="24.95" customHeight="1" spans="1:8">
      <c r="A176" s="77">
        <v>27</v>
      </c>
      <c r="B176" s="46"/>
      <c r="C176" s="46" t="s">
        <v>231</v>
      </c>
      <c r="D176" s="103">
        <v>216.782206</v>
      </c>
      <c r="E176" s="108">
        <v>82.0346</v>
      </c>
      <c r="F176" s="119">
        <v>102.8902</v>
      </c>
      <c r="G176" s="46" t="s">
        <v>36</v>
      </c>
      <c r="H176" s="46" t="s">
        <v>77</v>
      </c>
    </row>
    <row r="177" ht="24.95" customHeight="1" spans="1:8">
      <c r="A177" s="77">
        <v>28</v>
      </c>
      <c r="B177" s="109" t="s">
        <v>225</v>
      </c>
      <c r="C177" s="46" t="s">
        <v>232</v>
      </c>
      <c r="D177" s="103">
        <v>125.171043</v>
      </c>
      <c r="E177" s="108">
        <v>49.55</v>
      </c>
      <c r="F177" s="119">
        <v>52.82</v>
      </c>
      <c r="G177" s="46" t="s">
        <v>36</v>
      </c>
      <c r="H177" s="46" t="s">
        <v>77</v>
      </c>
    </row>
    <row r="178" ht="24.95" customHeight="1" spans="1:8">
      <c r="A178" s="77">
        <v>29</v>
      </c>
      <c r="B178" s="109" t="s">
        <v>221</v>
      </c>
      <c r="C178" s="46" t="s">
        <v>233</v>
      </c>
      <c r="D178" s="103">
        <v>180.729361</v>
      </c>
      <c r="E178" s="108">
        <v>54.21</v>
      </c>
      <c r="F178" s="119">
        <v>111.87</v>
      </c>
      <c r="G178" s="46" t="s">
        <v>36</v>
      </c>
      <c r="H178" s="46" t="s">
        <v>77</v>
      </c>
    </row>
    <row r="179" s="30" customFormat="1" ht="31.5" customHeight="1" spans="1:135">
      <c r="A179" s="100" t="s">
        <v>234</v>
      </c>
      <c r="B179" s="40"/>
      <c r="C179" s="100"/>
      <c r="D179" s="101">
        <f>SUM(D180:D187)</f>
        <v>207.523939</v>
      </c>
      <c r="E179" s="101">
        <f>SUM(E180:E187)</f>
        <v>112.760639</v>
      </c>
      <c r="F179" s="102">
        <f>SUM(F180:F187)</f>
        <v>92.980562</v>
      </c>
      <c r="G179" s="46" t="s">
        <v>36</v>
      </c>
      <c r="H179" s="46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</row>
    <row r="180" ht="24.95" customHeight="1" spans="1:8">
      <c r="A180" s="77">
        <v>1</v>
      </c>
      <c r="B180" s="46" t="s">
        <v>235</v>
      </c>
      <c r="C180" s="45" t="s">
        <v>236</v>
      </c>
      <c r="D180" s="103">
        <v>30</v>
      </c>
      <c r="E180" s="104">
        <v>12.98</v>
      </c>
      <c r="F180" s="110">
        <v>16.809257</v>
      </c>
      <c r="G180" s="46" t="s">
        <v>36</v>
      </c>
      <c r="H180" s="46" t="s">
        <v>77</v>
      </c>
    </row>
    <row r="181" ht="24.95" customHeight="1" spans="1:8">
      <c r="A181" s="77">
        <v>2</v>
      </c>
      <c r="B181" s="46" t="s">
        <v>237</v>
      </c>
      <c r="C181" s="45" t="s">
        <v>238</v>
      </c>
      <c r="D181" s="103">
        <v>42</v>
      </c>
      <c r="E181" s="104">
        <v>18.58</v>
      </c>
      <c r="F181" s="110">
        <v>23.355228</v>
      </c>
      <c r="G181" s="46" t="s">
        <v>36</v>
      </c>
      <c r="H181" s="46" t="s">
        <v>77</v>
      </c>
    </row>
    <row r="182" ht="24.95" customHeight="1" spans="1:8">
      <c r="A182" s="77">
        <v>3</v>
      </c>
      <c r="B182" s="46"/>
      <c r="C182" s="45" t="s">
        <v>239</v>
      </c>
      <c r="D182" s="103">
        <v>20</v>
      </c>
      <c r="E182" s="104">
        <v>9.9978</v>
      </c>
      <c r="F182" s="110">
        <v>9.973085</v>
      </c>
      <c r="G182" s="46" t="s">
        <v>36</v>
      </c>
      <c r="H182" s="46" t="s">
        <v>77</v>
      </c>
    </row>
    <row r="183" ht="24.95" customHeight="1" spans="1:8">
      <c r="A183" s="77">
        <v>4</v>
      </c>
      <c r="B183" s="46"/>
      <c r="C183" s="45" t="s">
        <v>240</v>
      </c>
      <c r="D183" s="103">
        <v>9.9311</v>
      </c>
      <c r="E183" s="104">
        <v>5</v>
      </c>
      <c r="F183" s="110">
        <v>4.849842</v>
      </c>
      <c r="G183" s="46" t="s">
        <v>36</v>
      </c>
      <c r="H183" s="46" t="s">
        <v>77</v>
      </c>
    </row>
    <row r="184" ht="24.95" customHeight="1" spans="1:8">
      <c r="A184" s="77">
        <v>5</v>
      </c>
      <c r="B184" s="50" t="s">
        <v>241</v>
      </c>
      <c r="C184" s="45" t="s">
        <v>242</v>
      </c>
      <c r="D184" s="103">
        <v>2.5</v>
      </c>
      <c r="E184" s="104">
        <v>2.425</v>
      </c>
      <c r="F184" s="110">
        <v>0.411882</v>
      </c>
      <c r="G184" s="46" t="s">
        <v>36</v>
      </c>
      <c r="H184" s="46" t="s">
        <v>77</v>
      </c>
    </row>
    <row r="185" ht="24.95" customHeight="1" spans="1:8">
      <c r="A185" s="77">
        <v>6</v>
      </c>
      <c r="B185" s="107"/>
      <c r="C185" s="45" t="s">
        <v>243</v>
      </c>
      <c r="D185" s="103">
        <v>2.5</v>
      </c>
      <c r="E185" s="104">
        <v>2.425</v>
      </c>
      <c r="F185" s="110">
        <v>0.276629</v>
      </c>
      <c r="G185" s="46" t="s">
        <v>36</v>
      </c>
      <c r="H185" s="46" t="s">
        <v>77</v>
      </c>
    </row>
    <row r="186" ht="24.95" customHeight="1" spans="1:8">
      <c r="A186" s="77">
        <v>7</v>
      </c>
      <c r="B186" s="46" t="s">
        <v>235</v>
      </c>
      <c r="C186" s="45" t="s">
        <v>244</v>
      </c>
      <c r="D186" s="103">
        <v>55</v>
      </c>
      <c r="E186" s="104">
        <v>16.06</v>
      </c>
      <c r="F186" s="110">
        <v>37.004639</v>
      </c>
      <c r="G186" s="46" t="s">
        <v>36</v>
      </c>
      <c r="H186" s="46" t="s">
        <v>77</v>
      </c>
    </row>
    <row r="187" ht="24.95" customHeight="1" spans="1:8">
      <c r="A187" s="77">
        <v>8</v>
      </c>
      <c r="B187" s="46" t="s">
        <v>237</v>
      </c>
      <c r="C187" s="45" t="s">
        <v>245</v>
      </c>
      <c r="D187" s="103">
        <v>45.592839</v>
      </c>
      <c r="E187" s="104">
        <v>45.292839</v>
      </c>
      <c r="F187" s="110">
        <v>0.3</v>
      </c>
      <c r="G187" s="46" t="s">
        <v>36</v>
      </c>
      <c r="H187" s="46" t="s">
        <v>77</v>
      </c>
    </row>
    <row r="188" s="30" customFormat="1" ht="34.5" customHeight="1" spans="1:134">
      <c r="A188" s="100" t="s">
        <v>246</v>
      </c>
      <c r="B188" s="40"/>
      <c r="C188" s="100"/>
      <c r="D188" s="101">
        <f>SUM(D189:D206)</f>
        <v>593.352126</v>
      </c>
      <c r="E188" s="101">
        <f>SUM(E189:E206)</f>
        <v>469.605375</v>
      </c>
      <c r="F188" s="102">
        <f>SUM(F189:F206)</f>
        <v>123.746749</v>
      </c>
      <c r="G188" s="46" t="s">
        <v>36</v>
      </c>
      <c r="H188" s="40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</row>
    <row r="189" ht="24.95" customHeight="1" spans="1:135">
      <c r="A189" s="77">
        <v>1</v>
      </c>
      <c r="B189" s="50" t="s">
        <v>247</v>
      </c>
      <c r="C189" s="114" t="s">
        <v>248</v>
      </c>
      <c r="D189" s="103">
        <v>48.249986</v>
      </c>
      <c r="E189" s="103">
        <v>46.8026</v>
      </c>
      <c r="F189" s="119">
        <v>1.447386</v>
      </c>
      <c r="G189" s="46" t="s">
        <v>36</v>
      </c>
      <c r="H189" s="46" t="s">
        <v>40</v>
      </c>
      <c r="EE189" s="30"/>
    </row>
    <row r="190" ht="24.95" customHeight="1" spans="1:135">
      <c r="A190" s="77">
        <v>2</v>
      </c>
      <c r="B190" s="106"/>
      <c r="C190" s="114" t="s">
        <v>249</v>
      </c>
      <c r="D190" s="103">
        <v>20.392765</v>
      </c>
      <c r="E190" s="103">
        <v>19.7809</v>
      </c>
      <c r="F190" s="119">
        <v>0.611865</v>
      </c>
      <c r="G190" s="46" t="s">
        <v>36</v>
      </c>
      <c r="H190" s="46" t="s">
        <v>40</v>
      </c>
      <c r="EE190" s="30"/>
    </row>
    <row r="191" ht="24.95" customHeight="1" spans="1:135">
      <c r="A191" s="77">
        <v>3</v>
      </c>
      <c r="B191" s="106"/>
      <c r="C191" s="114" t="s">
        <v>250</v>
      </c>
      <c r="D191" s="103">
        <v>22.635787</v>
      </c>
      <c r="E191" s="103">
        <v>21.9565</v>
      </c>
      <c r="F191" s="119">
        <v>0.679287</v>
      </c>
      <c r="G191" s="46" t="s">
        <v>36</v>
      </c>
      <c r="H191" s="46" t="s">
        <v>40</v>
      </c>
      <c r="EE191" s="30"/>
    </row>
    <row r="192" ht="24.95" customHeight="1" spans="1:135">
      <c r="A192" s="77">
        <v>4</v>
      </c>
      <c r="B192" s="106"/>
      <c r="C192" s="114" t="s">
        <v>251</v>
      </c>
      <c r="D192" s="103">
        <v>56.5742</v>
      </c>
      <c r="E192" s="103">
        <v>54.8769</v>
      </c>
      <c r="F192" s="119">
        <v>1.6973</v>
      </c>
      <c r="G192" s="46" t="s">
        <v>36</v>
      </c>
      <c r="H192" s="46" t="s">
        <v>40</v>
      </c>
      <c r="EE192" s="30"/>
    </row>
    <row r="193" s="83" customFormat="1" ht="35.1" customHeight="1" spans="1:8">
      <c r="A193" s="77">
        <v>5</v>
      </c>
      <c r="B193" s="106"/>
      <c r="C193" s="45" t="s">
        <v>252</v>
      </c>
      <c r="D193" s="103">
        <v>34.10788</v>
      </c>
      <c r="E193" s="103">
        <f>D193-F193</f>
        <v>33.08458</v>
      </c>
      <c r="F193" s="119">
        <v>1.0233</v>
      </c>
      <c r="G193" s="46" t="s">
        <v>36</v>
      </c>
      <c r="H193" s="46" t="s">
        <v>40</v>
      </c>
    </row>
    <row r="194" s="83" customFormat="1" ht="29.25" customHeight="1" spans="1:8">
      <c r="A194" s="77">
        <v>6</v>
      </c>
      <c r="B194" s="107"/>
      <c r="C194" s="45" t="s">
        <v>253</v>
      </c>
      <c r="D194" s="103">
        <v>63.451945</v>
      </c>
      <c r="E194" s="103">
        <v>62.89</v>
      </c>
      <c r="F194" s="119">
        <v>0.561945</v>
      </c>
      <c r="G194" s="46" t="s">
        <v>36</v>
      </c>
      <c r="H194" s="46" t="s">
        <v>40</v>
      </c>
    </row>
    <row r="195" ht="24.95" customHeight="1" spans="1:135">
      <c r="A195" s="77">
        <v>7</v>
      </c>
      <c r="B195" s="55" t="s">
        <v>254</v>
      </c>
      <c r="C195" s="114" t="s">
        <v>255</v>
      </c>
      <c r="D195" s="103">
        <v>19.54854</v>
      </c>
      <c r="E195" s="103">
        <v>18.962</v>
      </c>
      <c r="F195" s="119">
        <v>0.586539</v>
      </c>
      <c r="G195" s="46" t="s">
        <v>36</v>
      </c>
      <c r="H195" s="46" t="s">
        <v>40</v>
      </c>
      <c r="EE195" s="30"/>
    </row>
    <row r="196" ht="24.95" customHeight="1" spans="1:135">
      <c r="A196" s="77">
        <v>8</v>
      </c>
      <c r="B196" s="58"/>
      <c r="C196" s="114" t="s">
        <v>256</v>
      </c>
      <c r="D196" s="103">
        <v>19.828886</v>
      </c>
      <c r="E196" s="103">
        <v>19.234</v>
      </c>
      <c r="F196" s="119">
        <v>0.594885</v>
      </c>
      <c r="G196" s="46" t="s">
        <v>36</v>
      </c>
      <c r="H196" s="46" t="s">
        <v>40</v>
      </c>
      <c r="EE196" s="30"/>
    </row>
    <row r="197" ht="24.95" customHeight="1" spans="1:135">
      <c r="A197" s="77">
        <v>9</v>
      </c>
      <c r="B197" s="59"/>
      <c r="C197" s="114" t="s">
        <v>257</v>
      </c>
      <c r="D197" s="103">
        <v>55.806695</v>
      </c>
      <c r="E197" s="103">
        <v>54.1324</v>
      </c>
      <c r="F197" s="119">
        <v>1.674295</v>
      </c>
      <c r="G197" s="46" t="s">
        <v>36</v>
      </c>
      <c r="H197" s="46" t="s">
        <v>40</v>
      </c>
      <c r="EE197" s="30"/>
    </row>
    <row r="198" ht="24.95" customHeight="1" spans="1:135">
      <c r="A198" s="77">
        <v>10</v>
      </c>
      <c r="B198" s="50" t="s">
        <v>247</v>
      </c>
      <c r="C198" s="122" t="s">
        <v>258</v>
      </c>
      <c r="D198" s="123">
        <v>51.922192</v>
      </c>
      <c r="E198" s="104">
        <v>15.5766</v>
      </c>
      <c r="F198" s="119">
        <v>36.345592</v>
      </c>
      <c r="G198" s="46" t="s">
        <v>36</v>
      </c>
      <c r="H198" s="46" t="s">
        <v>77</v>
      </c>
      <c r="EE198" s="30"/>
    </row>
    <row r="199" ht="24" spans="1:135">
      <c r="A199" s="77">
        <v>11</v>
      </c>
      <c r="B199" s="106"/>
      <c r="C199" s="122" t="s">
        <v>259</v>
      </c>
      <c r="D199" s="123">
        <v>19.679253</v>
      </c>
      <c r="E199" s="104">
        <v>11.806</v>
      </c>
      <c r="F199" s="119">
        <v>7.873253</v>
      </c>
      <c r="G199" s="46" t="s">
        <v>36</v>
      </c>
      <c r="H199" s="46" t="s">
        <v>77</v>
      </c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</row>
    <row r="200" ht="24" spans="1:135">
      <c r="A200" s="77">
        <v>12</v>
      </c>
      <c r="B200" s="106"/>
      <c r="C200" s="122" t="s">
        <v>260</v>
      </c>
      <c r="D200" s="123">
        <v>47.190716</v>
      </c>
      <c r="E200" s="104">
        <f>25.9548+3.173554</f>
        <v>29.128354</v>
      </c>
      <c r="F200" s="119">
        <v>18.062362</v>
      </c>
      <c r="G200" s="46" t="s">
        <v>36</v>
      </c>
      <c r="H200" s="46" t="s">
        <v>77</v>
      </c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</row>
    <row r="201" ht="24" spans="1:135">
      <c r="A201" s="77">
        <v>13</v>
      </c>
      <c r="B201" s="106"/>
      <c r="C201" s="122" t="s">
        <v>261</v>
      </c>
      <c r="D201" s="123">
        <v>3.820505</v>
      </c>
      <c r="E201" s="104">
        <v>2.2922</v>
      </c>
      <c r="F201" s="119">
        <v>1.528305</v>
      </c>
      <c r="G201" s="46" t="s">
        <v>36</v>
      </c>
      <c r="H201" s="46" t="s">
        <v>77</v>
      </c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</row>
    <row r="202" ht="24" spans="1:135">
      <c r="A202" s="77">
        <v>14</v>
      </c>
      <c r="B202" s="106"/>
      <c r="C202" s="122" t="s">
        <v>262</v>
      </c>
      <c r="D202" s="123">
        <v>37.52352</v>
      </c>
      <c r="E202" s="104">
        <v>22.514</v>
      </c>
      <c r="F202" s="119">
        <v>15.00952</v>
      </c>
      <c r="G202" s="46" t="s">
        <v>36</v>
      </c>
      <c r="H202" s="46" t="s">
        <v>77</v>
      </c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</row>
    <row r="203" ht="24" spans="1:135">
      <c r="A203" s="77">
        <v>15</v>
      </c>
      <c r="B203" s="107"/>
      <c r="C203" s="122" t="s">
        <v>263</v>
      </c>
      <c r="D203" s="123">
        <v>15.533681</v>
      </c>
      <c r="E203" s="104">
        <v>9.3202</v>
      </c>
      <c r="F203" s="119">
        <v>6.213481</v>
      </c>
      <c r="G203" s="46" t="s">
        <v>36</v>
      </c>
      <c r="H203" s="46" t="s">
        <v>77</v>
      </c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</row>
    <row r="204" ht="24" spans="1:135">
      <c r="A204" s="77">
        <v>16</v>
      </c>
      <c r="B204" s="50" t="s">
        <v>254</v>
      </c>
      <c r="C204" s="122" t="s">
        <v>264</v>
      </c>
      <c r="D204" s="123">
        <v>20.186392</v>
      </c>
      <c r="E204" s="104">
        <v>12.106</v>
      </c>
      <c r="F204" s="119">
        <v>8.080392</v>
      </c>
      <c r="G204" s="46" t="s">
        <v>36</v>
      </c>
      <c r="H204" s="46" t="s">
        <v>77</v>
      </c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</row>
    <row r="205" ht="24" spans="1:135">
      <c r="A205" s="77">
        <v>17</v>
      </c>
      <c r="B205" s="106"/>
      <c r="C205" s="122" t="s">
        <v>265</v>
      </c>
      <c r="D205" s="123">
        <v>22.309898</v>
      </c>
      <c r="E205" s="104">
        <v>13.384</v>
      </c>
      <c r="F205" s="119">
        <v>8.925898</v>
      </c>
      <c r="G205" s="46" t="s">
        <v>36</v>
      </c>
      <c r="H205" s="46" t="s">
        <v>77</v>
      </c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</row>
    <row r="206" ht="24" spans="1:135">
      <c r="A206" s="77">
        <v>18</v>
      </c>
      <c r="B206" s="107"/>
      <c r="C206" s="122" t="s">
        <v>266</v>
      </c>
      <c r="D206" s="123">
        <v>34.589285</v>
      </c>
      <c r="E206" s="104">
        <f>20.75+1.008141</f>
        <v>21.758141</v>
      </c>
      <c r="F206" s="119">
        <v>12.831144</v>
      </c>
      <c r="G206" s="46" t="s">
        <v>36</v>
      </c>
      <c r="H206" s="46" t="s">
        <v>77</v>
      </c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</row>
    <row r="207" s="30" customFormat="1" ht="36" customHeight="1" spans="1:135">
      <c r="A207" s="100" t="s">
        <v>267</v>
      </c>
      <c r="B207" s="40"/>
      <c r="C207" s="100"/>
      <c r="D207" s="101">
        <f>SUM(D208:D219)</f>
        <v>118.88</v>
      </c>
      <c r="E207" s="101">
        <f>SUM(E208:E219)</f>
        <v>52.865571</v>
      </c>
      <c r="F207" s="102">
        <f>SUM(F208:F219)</f>
        <v>29.9978</v>
      </c>
      <c r="G207" s="46" t="s">
        <v>36</v>
      </c>
      <c r="H207" s="46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</row>
    <row r="208" ht="24.95" customHeight="1" spans="1:135">
      <c r="A208" s="77">
        <v>1</v>
      </c>
      <c r="B208" s="50" t="s">
        <v>268</v>
      </c>
      <c r="C208" s="62" t="s">
        <v>269</v>
      </c>
      <c r="D208" s="104">
        <v>11.27</v>
      </c>
      <c r="E208" s="104">
        <v>5.635</v>
      </c>
      <c r="F208" s="110">
        <v>3.6126</v>
      </c>
      <c r="G208" s="46" t="s">
        <v>36</v>
      </c>
      <c r="H208" s="46" t="s">
        <v>77</v>
      </c>
      <c r="EE208" s="30"/>
    </row>
    <row r="209" ht="24.95" customHeight="1" spans="1:135">
      <c r="A209" s="77">
        <v>2</v>
      </c>
      <c r="B209" s="106"/>
      <c r="C209" s="62" t="s">
        <v>270</v>
      </c>
      <c r="D209" s="104">
        <v>24</v>
      </c>
      <c r="E209" s="104">
        <v>10</v>
      </c>
      <c r="F209" s="110">
        <v>7.2665</v>
      </c>
      <c r="G209" s="46" t="s">
        <v>36</v>
      </c>
      <c r="H209" s="46" t="s">
        <v>77</v>
      </c>
      <c r="EE209" s="30"/>
    </row>
    <row r="210" ht="24.95" customHeight="1" spans="1:135">
      <c r="A210" s="77">
        <v>3</v>
      </c>
      <c r="B210" s="106"/>
      <c r="C210" s="62" t="s">
        <v>271</v>
      </c>
      <c r="D210" s="104">
        <v>16.44</v>
      </c>
      <c r="E210" s="104">
        <v>8.22</v>
      </c>
      <c r="F210" s="110">
        <v>2.3895</v>
      </c>
      <c r="G210" s="46" t="s">
        <v>36</v>
      </c>
      <c r="H210" s="46" t="s">
        <v>77</v>
      </c>
      <c r="EE210" s="30"/>
    </row>
    <row r="211" ht="24.95" customHeight="1" spans="1:135">
      <c r="A211" s="77">
        <v>4</v>
      </c>
      <c r="B211" s="106"/>
      <c r="C211" s="62" t="s">
        <v>272</v>
      </c>
      <c r="D211" s="104">
        <v>10.66</v>
      </c>
      <c r="E211" s="104">
        <v>4.664121</v>
      </c>
      <c r="F211" s="110">
        <v>0.5183</v>
      </c>
      <c r="G211" s="46" t="s">
        <v>36</v>
      </c>
      <c r="H211" s="46" t="s">
        <v>77</v>
      </c>
      <c r="EE211" s="30"/>
    </row>
    <row r="212" s="83" customFormat="1" ht="35.1" customHeight="1" spans="1:8">
      <c r="A212" s="77">
        <v>5</v>
      </c>
      <c r="B212" s="106"/>
      <c r="C212" s="62" t="s">
        <v>273</v>
      </c>
      <c r="D212" s="104">
        <v>13.71</v>
      </c>
      <c r="E212" s="104">
        <v>6.855</v>
      </c>
      <c r="F212" s="110">
        <v>4.6168</v>
      </c>
      <c r="G212" s="46" t="s">
        <v>36</v>
      </c>
      <c r="H212" s="46" t="s">
        <v>77</v>
      </c>
    </row>
    <row r="213" s="83" customFormat="1" ht="29.25" customHeight="1" spans="1:8">
      <c r="A213" s="77">
        <v>6</v>
      </c>
      <c r="B213" s="106"/>
      <c r="C213" s="62" t="s">
        <v>274</v>
      </c>
      <c r="D213" s="104">
        <v>15.66</v>
      </c>
      <c r="E213" s="104">
        <v>7.164121</v>
      </c>
      <c r="F213" s="110">
        <v>0</v>
      </c>
      <c r="G213" s="46" t="s">
        <v>36</v>
      </c>
      <c r="H213" s="46" t="s">
        <v>77</v>
      </c>
    </row>
    <row r="214" ht="24.95" customHeight="1" spans="1:135">
      <c r="A214" s="77">
        <v>7</v>
      </c>
      <c r="B214" s="106"/>
      <c r="C214" s="62" t="s">
        <v>275</v>
      </c>
      <c r="D214" s="104">
        <v>27.14</v>
      </c>
      <c r="E214" s="104">
        <v>10.327329</v>
      </c>
      <c r="F214" s="110">
        <v>11.5941</v>
      </c>
      <c r="G214" s="46" t="s">
        <v>36</v>
      </c>
      <c r="H214" s="46" t="s">
        <v>77</v>
      </c>
      <c r="EE214" s="30"/>
    </row>
    <row r="215" spans="124:135"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</row>
    <row r="216" spans="124:135"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</row>
    <row r="217" spans="124:135"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</row>
    <row r="218" spans="124:135"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</row>
    <row r="219" spans="124:135"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</row>
    <row r="220" spans="124:135"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</row>
    <row r="221" spans="124:135"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</row>
    <row r="222" spans="124:135"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</row>
    <row r="223" spans="124:135"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</row>
    <row r="224" spans="124:135"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</row>
    <row r="225" spans="124:135"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</row>
    <row r="226" spans="124:135"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</row>
    <row r="227" spans="124:135"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</row>
    <row r="228" spans="124:135"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</row>
    <row r="229" spans="124:135"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</row>
    <row r="230" spans="124:135"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</row>
    <row r="231" spans="124:135"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</row>
    <row r="232" spans="124:135"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</row>
    <row r="233" spans="124:135"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</row>
    <row r="234" spans="124:135"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</row>
    <row r="235" spans="124:135"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</row>
    <row r="236" spans="124:135"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</row>
    <row r="237" spans="124:135"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</row>
    <row r="238" spans="124:135"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</row>
    <row r="239" spans="124:135"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</row>
    <row r="240" spans="124:135"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</row>
    <row r="241" spans="124:135"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</row>
    <row r="242" spans="124:135"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</row>
    <row r="243" spans="124:135"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</row>
    <row r="244" spans="124:135"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</row>
    <row r="245" spans="124:135"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</row>
    <row r="246" spans="124:135"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</row>
    <row r="247" spans="124:135"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</row>
    <row r="248" spans="124:135"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</row>
    <row r="249" spans="124:135"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</row>
    <row r="250" spans="124:135"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</row>
    <row r="251" spans="124:135"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</row>
    <row r="252" spans="124:135"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</row>
    <row r="253" spans="124:135"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</row>
    <row r="254" spans="124:135"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</row>
    <row r="255" spans="124:135"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</row>
    <row r="256" spans="124:135"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</row>
    <row r="257" spans="124:135"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</row>
    <row r="258" spans="124:135"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</row>
    <row r="259" spans="124:135"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</row>
    <row r="260" spans="124:135"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</row>
    <row r="261" spans="124:135"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</row>
    <row r="262" spans="124:135"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</row>
    <row r="263" spans="124:135"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</row>
    <row r="264" spans="124:135"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</row>
    <row r="265" spans="124:135"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</row>
    <row r="266" spans="124:135"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</row>
    <row r="267" spans="124:135"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</row>
    <row r="268" spans="124:135"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</row>
    <row r="269" spans="124:135"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</row>
    <row r="270" spans="124:135"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</row>
    <row r="271" spans="124:135"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</row>
    <row r="272" spans="124:135"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</row>
    <row r="273" spans="124:135"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</row>
    <row r="274" spans="124:135"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</row>
    <row r="275" spans="124:135"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</row>
    <row r="276" spans="124:135"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</row>
    <row r="277" spans="124:135"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</row>
    <row r="278" spans="124:135"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</row>
    <row r="279" spans="124:135"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</row>
    <row r="280" spans="124:135"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</row>
    <row r="281" spans="124:135"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</row>
    <row r="282" spans="124:135"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</row>
    <row r="283" spans="124:135"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</row>
    <row r="284" spans="124:135"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</row>
    <row r="285" spans="124:135"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</row>
    <row r="286" spans="124:135"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</row>
    <row r="287" spans="124:135"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</row>
    <row r="288" spans="124:135"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</row>
    <row r="289" spans="124:135"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</row>
    <row r="290" spans="124:135"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</row>
    <row r="291" spans="124:135"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</row>
    <row r="292" spans="124:135"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</row>
    <row r="293" spans="124:135"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</row>
    <row r="294" spans="124:135"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</row>
    <row r="295" spans="124:135"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</row>
    <row r="296" spans="124:135"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</row>
    <row r="297" spans="124:135"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</row>
    <row r="298" spans="124:135"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</row>
    <row r="299" spans="124:135"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</row>
    <row r="300" spans="124:135"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</row>
    <row r="301" spans="124:135"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</row>
    <row r="302" spans="124:135"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</row>
    <row r="303" spans="124:135"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</row>
    <row r="304" spans="124:135"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</row>
    <row r="305" spans="124:135"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</row>
    <row r="306" spans="124:135"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</row>
    <row r="307" spans="124:135"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</row>
    <row r="308" spans="124:135"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</row>
    <row r="309" spans="124:135"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</row>
    <row r="310" spans="124:135"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</row>
    <row r="311" spans="124:135"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</row>
    <row r="312" spans="124:135"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</row>
    <row r="313" spans="124:135"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</row>
    <row r="314" spans="124:135"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</row>
    <row r="315" spans="124:135"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</row>
    <row r="316" spans="124:135"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</row>
    <row r="317" spans="124:135"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</row>
    <row r="318" spans="124:135"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</row>
    <row r="319" spans="124:135"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</row>
    <row r="320" spans="124:135"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</row>
    <row r="321" spans="124:135"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</row>
    <row r="322" spans="124:135"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</row>
    <row r="323" spans="124:135"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</row>
    <row r="324" spans="124:135"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</row>
    <row r="325" spans="124:135"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</row>
    <row r="326" spans="124:135"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</row>
    <row r="327" spans="124:135"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</row>
    <row r="328" spans="124:135"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</row>
    <row r="329" spans="124:135"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</row>
    <row r="330" spans="124:135"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</row>
    <row r="331" spans="124:135"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</row>
    <row r="332" spans="124:135"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</row>
    <row r="333" spans="124:135"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</row>
    <row r="334" spans="124:135"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</row>
    <row r="335" spans="124:135"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</row>
    <row r="336" spans="124:135"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</row>
    <row r="337" spans="124:135"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</row>
    <row r="338" spans="124:135"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</row>
    <row r="339" spans="124:135"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</row>
    <row r="340" spans="124:135"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</row>
    <row r="341" spans="124:135"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</row>
    <row r="342" spans="124:135"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</row>
    <row r="343" spans="124:135"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</row>
    <row r="344" spans="124:135"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</row>
    <row r="345" spans="124:135"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</row>
    <row r="346" spans="124:135"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</row>
    <row r="347" spans="124:135"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</row>
    <row r="348" spans="124:135"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</row>
    <row r="349" spans="124:135"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</row>
    <row r="350" spans="124:135"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</row>
    <row r="351" spans="124:135"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</row>
    <row r="352" spans="124:135"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</row>
    <row r="353" spans="124:135"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</row>
    <row r="354" spans="124:135"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</row>
    <row r="355" spans="124:135"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</row>
    <row r="356" spans="124:135"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</row>
    <row r="357" spans="124:135"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</row>
    <row r="358" spans="124:135"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</row>
    <row r="359" spans="124:135"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</row>
    <row r="360" spans="124:135"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</row>
    <row r="361" spans="124:135"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</row>
    <row r="362" spans="124:135"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</row>
    <row r="363" spans="124:135"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</row>
    <row r="364" spans="124:135"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</row>
    <row r="365" spans="124:135"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</row>
    <row r="366" spans="124:135"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</row>
    <row r="367" spans="124:135"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</row>
    <row r="368" spans="124:135"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</row>
    <row r="369" spans="124:135"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</row>
    <row r="370" spans="124:135"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</row>
    <row r="371" spans="124:135"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</row>
    <row r="372" spans="124:135"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</row>
    <row r="373" spans="124:135"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</row>
    <row r="374" spans="124:135"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</row>
    <row r="375" spans="124:135"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</row>
    <row r="376" spans="124:135"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</row>
    <row r="377" spans="124:135"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</row>
    <row r="378" spans="124:135"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</row>
    <row r="379" spans="124:135"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</row>
    <row r="380" spans="124:135"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</row>
    <row r="381" spans="124:135"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</row>
    <row r="382" spans="124:135"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</row>
    <row r="383" spans="124:135"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</row>
    <row r="384" spans="124:135"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</row>
    <row r="385" spans="124:135"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</row>
    <row r="386" spans="124:135"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</row>
    <row r="387" spans="124:135"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</row>
    <row r="388" spans="124:135"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</row>
    <row r="389" spans="124:135"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</row>
    <row r="390" spans="124:135"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</row>
    <row r="391" spans="124:135"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</row>
    <row r="392" spans="124:135"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</row>
    <row r="393" spans="124:135"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</row>
    <row r="394" spans="124:135"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</row>
    <row r="395" spans="124:135"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</row>
    <row r="396" spans="124:135"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</row>
    <row r="397" spans="124:135"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</row>
    <row r="398" spans="124:135"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</row>
    <row r="399" spans="124:135"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</row>
    <row r="400" spans="124:135"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</row>
    <row r="401" spans="124:135"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</row>
    <row r="402" spans="124:135"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</row>
    <row r="403" spans="124:135"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</row>
    <row r="404" spans="124:135"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</row>
    <row r="405" spans="124:135"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</row>
    <row r="406" spans="124:135"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</row>
    <row r="407" spans="124:135"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</row>
    <row r="408" spans="124:135"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</row>
    <row r="409" spans="124:135"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</row>
    <row r="410" spans="124:135"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</row>
    <row r="411" spans="124:135"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</row>
    <row r="412" spans="124:135"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</row>
    <row r="413" spans="124:135"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</row>
    <row r="414" spans="124:135"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</row>
    <row r="415" spans="124:135"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</row>
    <row r="416" spans="124:135"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</row>
    <row r="417" spans="124:135"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</row>
    <row r="418" spans="124:135"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</row>
    <row r="419" spans="124:135"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</row>
    <row r="420" spans="124:135"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</row>
    <row r="421" spans="124:135"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</row>
    <row r="422" spans="124:135"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</row>
    <row r="423" spans="124:135"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</row>
    <row r="424" spans="124:135"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</row>
    <row r="425" spans="124:135"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</row>
    <row r="426" spans="124:135"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</row>
    <row r="427" spans="124:135"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</row>
    <row r="428" spans="124:135"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</row>
    <row r="429" spans="124:135"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</row>
    <row r="430" spans="124:135"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</row>
    <row r="431" spans="124:135"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</row>
    <row r="432" spans="124:135"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</row>
    <row r="433" spans="124:135"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</row>
    <row r="434" spans="124:135"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</row>
    <row r="435" spans="124:135"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</row>
    <row r="436" spans="124:135"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</row>
    <row r="437" spans="124:135"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</row>
    <row r="438" spans="124:135"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</row>
    <row r="439" spans="124:135"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</row>
    <row r="440" spans="124:135"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</row>
    <row r="441" spans="124:135"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</row>
    <row r="442" spans="124:135"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</row>
    <row r="443" spans="124:135"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</row>
    <row r="444" spans="124:135"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</row>
    <row r="445" spans="124:135"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</row>
    <row r="446" spans="124:135"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</row>
    <row r="447" spans="124:135"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</row>
    <row r="448" spans="124:135"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</row>
    <row r="449" spans="124:135"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</row>
    <row r="450" spans="124:135"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</row>
    <row r="451" spans="124:135"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</row>
    <row r="452" spans="124:135"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</row>
    <row r="453" spans="124:135"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</row>
    <row r="454" spans="124:135"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</row>
    <row r="455" spans="124:135"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</row>
    <row r="456" spans="124:135"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</row>
    <row r="457" spans="124:135"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</row>
    <row r="458" spans="124:135"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</row>
    <row r="459" spans="124:135"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</row>
    <row r="460" spans="124:135"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</row>
    <row r="461" spans="124:135"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</row>
    <row r="462" spans="124:135"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</row>
    <row r="463" spans="124:135"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</row>
    <row r="464" spans="124:135"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</row>
    <row r="465" spans="124:135"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</row>
    <row r="466" spans="124:135"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</row>
    <row r="467" spans="124:135"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</row>
    <row r="468" spans="124:135"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</row>
    <row r="469" spans="124:135"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</row>
    <row r="470" spans="124:135"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</row>
    <row r="471" spans="124:135"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</row>
    <row r="472" spans="124:135"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</row>
    <row r="473" spans="124:135"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</row>
    <row r="474" spans="124:135"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</row>
    <row r="475" spans="124:135"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</row>
    <row r="476" spans="124:135"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</row>
    <row r="477" spans="124:135"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</row>
    <row r="478" spans="124:135"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</row>
    <row r="479" spans="124:135"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</row>
    <row r="480" spans="124:135"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</row>
    <row r="481" spans="124:135"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</row>
    <row r="482" spans="124:135"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</row>
    <row r="483" spans="124:135"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</row>
    <row r="484" spans="124:135"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</row>
    <row r="485" spans="124:135"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</row>
    <row r="486" spans="124:135"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</row>
    <row r="487" spans="124:135"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</row>
    <row r="488" spans="124:135"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</row>
    <row r="489" spans="124:135"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</row>
    <row r="490" spans="124:135"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</row>
    <row r="491" spans="124:135"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</row>
    <row r="492" spans="124:135"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</row>
    <row r="493" spans="124:135"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</row>
    <row r="494" spans="124:135"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</row>
    <row r="495" spans="124:135"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</row>
    <row r="496" spans="124:135"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</row>
    <row r="497" spans="124:135"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</row>
    <row r="498" spans="124:135"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</row>
    <row r="499" spans="124:135"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</row>
    <row r="500" spans="124:135"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</row>
    <row r="501" spans="124:135"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</row>
    <row r="502" spans="124:135"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</row>
    <row r="503" spans="124:135"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</row>
    <row r="504" spans="124:135"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</row>
    <row r="505" spans="124:135"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</row>
    <row r="506" spans="124:135"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</row>
    <row r="507" spans="124:135"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</row>
    <row r="508" spans="124:135"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</row>
    <row r="509" spans="124:135"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</row>
    <row r="510" spans="124:135"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</row>
    <row r="511" spans="124:135"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</row>
    <row r="512" spans="124:135"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</row>
    <row r="513" spans="124:135"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</row>
    <row r="514" spans="124:135"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</row>
    <row r="515" spans="124:135"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</row>
    <row r="516" spans="124:135"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</row>
    <row r="517" spans="124:135"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</row>
    <row r="518" spans="124:135"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</row>
    <row r="519" spans="124:135"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</row>
    <row r="520" spans="124:135"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</row>
    <row r="521" spans="124:135"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</row>
    <row r="522" spans="124:135"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</row>
    <row r="523" spans="124:135"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</row>
    <row r="524" spans="124:135"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</row>
    <row r="525" spans="124:135"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</row>
    <row r="526" spans="124:135"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</row>
    <row r="527" spans="124:135"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</row>
    <row r="528" spans="124:135"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</row>
    <row r="529" spans="124:135"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</row>
    <row r="530" spans="124:135"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</row>
    <row r="531" spans="124:135"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</row>
    <row r="532" spans="124:135"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</row>
    <row r="533" spans="124:135"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</row>
    <row r="534" spans="124:135"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</row>
    <row r="535" spans="124:135"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</row>
    <row r="536" spans="124:135"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</row>
    <row r="537" spans="124:135"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</row>
    <row r="538" spans="124:135"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</row>
    <row r="539" spans="124:135"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</row>
    <row r="540" spans="124:135"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</row>
    <row r="541" spans="124:135"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</row>
    <row r="542" spans="124:135"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</row>
    <row r="543" spans="124:135"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</row>
    <row r="544" spans="124:135"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</row>
    <row r="545" spans="124:135"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</row>
    <row r="546" spans="124:135"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</row>
    <row r="547" spans="124:135"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</row>
    <row r="548" spans="124:135"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</row>
    <row r="549" spans="124:135"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</row>
    <row r="550" spans="124:135"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</row>
    <row r="551" spans="124:135"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</row>
    <row r="552" spans="124:135"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</row>
    <row r="553" spans="124:135"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</row>
    <row r="554" spans="124:135"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</row>
    <row r="555" spans="124:135"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</row>
    <row r="556" spans="124:135"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</row>
    <row r="557" spans="124:135"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</row>
    <row r="558" spans="124:135"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</row>
    <row r="559" spans="124:135"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</row>
    <row r="560" spans="124:135"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</row>
    <row r="561" spans="124:135"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</row>
    <row r="562" spans="124:135"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</row>
    <row r="563" spans="124:135"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</row>
  </sheetData>
  <autoFilter ref="A1:H214">
    <extLst/>
  </autoFilter>
  <mergeCells count="50">
    <mergeCell ref="A1:C1"/>
    <mergeCell ref="A2:H2"/>
    <mergeCell ref="D3:G3"/>
    <mergeCell ref="B5:C5"/>
    <mergeCell ref="A6:C6"/>
    <mergeCell ref="A59:C59"/>
    <mergeCell ref="A115:C115"/>
    <mergeCell ref="A138:C138"/>
    <mergeCell ref="A149:C149"/>
    <mergeCell ref="A179:C179"/>
    <mergeCell ref="A188:C188"/>
    <mergeCell ref="A207:C207"/>
    <mergeCell ref="A3:A4"/>
    <mergeCell ref="B3:B4"/>
    <mergeCell ref="B7:B9"/>
    <mergeCell ref="B11:B12"/>
    <mergeCell ref="B14:B22"/>
    <mergeCell ref="B25:B27"/>
    <mergeCell ref="B28:B29"/>
    <mergeCell ref="B32:B37"/>
    <mergeCell ref="B38:B41"/>
    <mergeCell ref="B42:B44"/>
    <mergeCell ref="B45:B46"/>
    <mergeCell ref="B47:B51"/>
    <mergeCell ref="B52:B53"/>
    <mergeCell ref="B54:B55"/>
    <mergeCell ref="B60:B93"/>
    <mergeCell ref="B94:B114"/>
    <mergeCell ref="B117:B120"/>
    <mergeCell ref="B122:B125"/>
    <mergeCell ref="B129:B130"/>
    <mergeCell ref="B131:B134"/>
    <mergeCell ref="B136:B137"/>
    <mergeCell ref="B139:B141"/>
    <mergeCell ref="B142:B144"/>
    <mergeCell ref="B145:B146"/>
    <mergeCell ref="B147:B148"/>
    <mergeCell ref="B150:B167"/>
    <mergeCell ref="B168:B170"/>
    <mergeCell ref="B171:B174"/>
    <mergeCell ref="B175:B176"/>
    <mergeCell ref="B181:B183"/>
    <mergeCell ref="B184:B185"/>
    <mergeCell ref="B189:B194"/>
    <mergeCell ref="B195:B197"/>
    <mergeCell ref="B198:B203"/>
    <mergeCell ref="B204:B206"/>
    <mergeCell ref="B208:B214"/>
    <mergeCell ref="C3:C4"/>
    <mergeCell ref="H3:H4"/>
  </mergeCells>
  <printOptions horizontalCentered="1"/>
  <pageMargins left="0.393700787401575" right="0.393700787401575" top="0.511811023622047" bottom="0.551181102362205" header="0.275590551181102" footer="0.31496062992126"/>
  <pageSetup paperSize="9" orientation="portrait"/>
  <headerFooter alignWithMargins="0">
    <oddFooter>&amp;C&amp;"宋体"&amp;11第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H118"/>
  <sheetViews>
    <sheetView topLeftCell="B1" workbookViewId="0">
      <pane ySplit="6" topLeftCell="A100" activePane="bottomLeft" state="frozen"/>
      <selection/>
      <selection pane="bottomLeft" activeCell="J6" sqref="J6"/>
    </sheetView>
  </sheetViews>
  <sheetFormatPr defaultColWidth="9" defaultRowHeight="5.65" customHeight="1"/>
  <cols>
    <col min="1" max="1" width="5.125" style="31" customWidth="1"/>
    <col min="2" max="2" width="7.75" style="31" customWidth="1"/>
    <col min="3" max="3" width="22.5" style="31" customWidth="1"/>
    <col min="4" max="4" width="25.625" style="31" customWidth="1"/>
    <col min="5" max="5" width="15.75" style="32" customWidth="1"/>
    <col min="6" max="6" width="10.5" style="32" customWidth="1"/>
    <col min="7" max="7" width="12.25" style="32" customWidth="1"/>
    <col min="8" max="8" width="10.625" style="32" customWidth="1"/>
    <col min="9" max="9" width="10" style="32" customWidth="1"/>
    <col min="10" max="10" width="12.125" style="32" customWidth="1"/>
    <col min="11" max="12" width="9" style="32" customWidth="1"/>
    <col min="13" max="13" width="7.125" style="32" customWidth="1"/>
    <col min="14" max="190" width="9" style="33" customWidth="1"/>
    <col min="191" max="214" width="9" style="30" customWidth="1"/>
    <col min="215" max="16384" width="9" style="30"/>
  </cols>
  <sheetData>
    <row r="1" ht="15.95" customHeight="1" spans="1:3">
      <c r="A1" s="34" t="s">
        <v>276</v>
      </c>
      <c r="B1" s="34"/>
      <c r="C1" s="34"/>
    </row>
    <row r="2" ht="35.1" customHeight="1" spans="1:190">
      <c r="A2" s="35" t="s">
        <v>277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</row>
    <row r="3" ht="21" customHeight="1" spans="1:190">
      <c r="A3" s="37"/>
      <c r="B3" s="37"/>
      <c r="C3" s="37"/>
      <c r="D3" s="38"/>
      <c r="F3" s="39" t="s">
        <v>278</v>
      </c>
      <c r="G3" s="39"/>
      <c r="H3" s="39"/>
      <c r="I3" s="39"/>
      <c r="J3" s="39"/>
      <c r="K3" s="39"/>
      <c r="L3" s="39"/>
      <c r="M3" s="39"/>
      <c r="FY3" s="30"/>
      <c r="FZ3" s="30"/>
      <c r="GA3" s="30"/>
      <c r="GB3" s="30"/>
      <c r="GC3" s="30"/>
      <c r="GD3" s="30"/>
      <c r="GE3" s="30"/>
      <c r="GF3" s="30"/>
      <c r="GG3" s="30"/>
      <c r="GH3" s="30"/>
    </row>
    <row r="4" ht="24" customHeight="1" spans="1:190">
      <c r="A4" s="40" t="s">
        <v>2</v>
      </c>
      <c r="B4" s="40" t="s">
        <v>28</v>
      </c>
      <c r="C4" s="40" t="s">
        <v>29</v>
      </c>
      <c r="D4" s="40" t="s">
        <v>8</v>
      </c>
      <c r="E4" s="40" t="s">
        <v>279</v>
      </c>
      <c r="F4" s="40" t="s">
        <v>280</v>
      </c>
      <c r="G4" s="40"/>
      <c r="H4" s="40"/>
      <c r="I4" s="40"/>
      <c r="J4" s="40"/>
      <c r="K4" s="40"/>
      <c r="L4" s="40" t="s">
        <v>281</v>
      </c>
      <c r="M4" s="40" t="s">
        <v>7</v>
      </c>
      <c r="FY4" s="30"/>
      <c r="FZ4" s="30"/>
      <c r="GA4" s="30"/>
      <c r="GB4" s="30"/>
      <c r="GC4" s="30"/>
      <c r="GD4" s="30"/>
      <c r="GE4" s="30"/>
      <c r="GF4" s="30"/>
      <c r="GG4" s="30"/>
      <c r="GH4" s="30"/>
    </row>
    <row r="5" ht="41.25" customHeight="1" spans="1:190">
      <c r="A5" s="40"/>
      <c r="B5" s="40"/>
      <c r="C5" s="40"/>
      <c r="D5" s="40"/>
      <c r="E5" s="40"/>
      <c r="F5" s="40" t="s">
        <v>282</v>
      </c>
      <c r="G5" s="40" t="s">
        <v>12</v>
      </c>
      <c r="H5" s="40" t="s">
        <v>13</v>
      </c>
      <c r="I5" s="40" t="s">
        <v>14</v>
      </c>
      <c r="J5" s="40" t="s">
        <v>13</v>
      </c>
      <c r="K5" s="40" t="s">
        <v>15</v>
      </c>
      <c r="L5" s="40"/>
      <c r="M5" s="40"/>
      <c r="FY5" s="30"/>
      <c r="FZ5" s="30"/>
      <c r="GA5" s="30"/>
      <c r="GB5" s="30"/>
      <c r="GC5" s="30"/>
      <c r="GD5" s="30"/>
      <c r="GE5" s="30"/>
      <c r="GF5" s="30"/>
      <c r="GG5" s="30"/>
      <c r="GH5" s="30"/>
    </row>
    <row r="6" ht="60.75" customHeight="1" spans="1:190">
      <c r="A6" s="40">
        <f>A62+A45+A31+A68+A77+A90+A96+A114+A118</f>
        <v>103</v>
      </c>
      <c r="B6" s="40" t="s">
        <v>35</v>
      </c>
      <c r="C6" s="40"/>
      <c r="D6" s="40"/>
      <c r="E6" s="41">
        <f>E46+E32+E7+E63+E69+E78+E91+E97+E115</f>
        <v>3524.320064</v>
      </c>
      <c r="F6" s="42">
        <f>SUM(F46+F32+F7+F63+F69+F78+F91+F97+F115)</f>
        <v>2059.17</v>
      </c>
      <c r="G6" s="42">
        <f>SUM(G46+G32+G7+G63+G69+G78+G91+G97+G115)</f>
        <v>1103.31</v>
      </c>
      <c r="H6" s="32" t="s">
        <v>283</v>
      </c>
      <c r="I6" s="42">
        <f>SUM(I46+I32+I7+I63+I69+I78+I91+I97+I115)</f>
        <v>737.11</v>
      </c>
      <c r="J6" s="46" t="s">
        <v>284</v>
      </c>
      <c r="K6" s="42">
        <f>SUM(K46+K32+K7+K63+K69+K78+K91+K97+K115)</f>
        <v>218.75</v>
      </c>
      <c r="L6" s="41">
        <f>SUM(L46+L32+L7+L63+L69+L78+L91+L97+L115)</f>
        <v>404</v>
      </c>
      <c r="M6" s="40"/>
      <c r="FY6" s="30"/>
      <c r="FZ6" s="30"/>
      <c r="GA6" s="30"/>
      <c r="GB6" s="30"/>
      <c r="GC6" s="30"/>
      <c r="GD6" s="30"/>
      <c r="GE6" s="30"/>
      <c r="GF6" s="30"/>
      <c r="GG6" s="30"/>
      <c r="GH6" s="30"/>
    </row>
    <row r="7" s="30" customFormat="1" ht="36" customHeight="1" spans="1:190">
      <c r="A7" s="43" t="s">
        <v>285</v>
      </c>
      <c r="B7" s="43"/>
      <c r="C7" s="43"/>
      <c r="D7" s="43"/>
      <c r="E7" s="44">
        <f>SUM(E8:E31)</f>
        <v>411.139446</v>
      </c>
      <c r="F7" s="42">
        <f>SUM(F8:F31)</f>
        <v>218.3</v>
      </c>
      <c r="G7" s="42">
        <f>SUM(G8:G31)</f>
        <v>218.3</v>
      </c>
      <c r="H7" s="32" t="s">
        <v>36</v>
      </c>
      <c r="I7" s="41">
        <f>SUM(I8:I31)</f>
        <v>0</v>
      </c>
      <c r="J7" s="46" t="s">
        <v>17</v>
      </c>
      <c r="K7" s="41">
        <f>SUM(K8:K31)</f>
        <v>0</v>
      </c>
      <c r="L7" s="41">
        <v>50</v>
      </c>
      <c r="M7" s="40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</row>
    <row r="8" s="30" customFormat="1" ht="36" customHeight="1" spans="1:190">
      <c r="A8" s="45">
        <v>1</v>
      </c>
      <c r="B8" s="46" t="s">
        <v>103</v>
      </c>
      <c r="C8" s="46" t="s">
        <v>286</v>
      </c>
      <c r="D8" s="45" t="s">
        <v>287</v>
      </c>
      <c r="E8" s="47">
        <v>4.34642</v>
      </c>
      <c r="F8" s="48">
        <f t="shared" ref="F8:F31" si="0">G8+I8+K8</f>
        <v>3.47</v>
      </c>
      <c r="G8" s="49">
        <v>3.47</v>
      </c>
      <c r="H8" s="50" t="s">
        <v>36</v>
      </c>
      <c r="I8" s="57">
        <v>0</v>
      </c>
      <c r="J8" s="46" t="s">
        <v>17</v>
      </c>
      <c r="K8" s="57">
        <v>0</v>
      </c>
      <c r="L8" s="65" t="s">
        <v>288</v>
      </c>
      <c r="M8" s="4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</row>
    <row r="9" s="30" customFormat="1" ht="36" customHeight="1" spans="1:190">
      <c r="A9" s="45">
        <v>2</v>
      </c>
      <c r="B9" s="46"/>
      <c r="C9" s="46" t="s">
        <v>289</v>
      </c>
      <c r="D9" s="45" t="s">
        <v>290</v>
      </c>
      <c r="E9" s="47">
        <v>38.354987</v>
      </c>
      <c r="F9" s="48">
        <f t="shared" si="0"/>
        <v>30.68</v>
      </c>
      <c r="G9" s="49">
        <v>30.68</v>
      </c>
      <c r="H9" s="50" t="s">
        <v>36</v>
      </c>
      <c r="I9" s="57">
        <v>0</v>
      </c>
      <c r="J9" s="46" t="s">
        <v>17</v>
      </c>
      <c r="K9" s="57">
        <v>0</v>
      </c>
      <c r="L9" s="66"/>
      <c r="M9" s="4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</row>
    <row r="10" s="30" customFormat="1" ht="36" customHeight="1" spans="1:190">
      <c r="A10" s="45">
        <v>3</v>
      </c>
      <c r="B10" s="46" t="s">
        <v>291</v>
      </c>
      <c r="C10" s="45" t="s">
        <v>292</v>
      </c>
      <c r="D10" s="45" t="s">
        <v>293</v>
      </c>
      <c r="E10" s="47">
        <v>11.383892</v>
      </c>
      <c r="F10" s="48">
        <f t="shared" si="0"/>
        <v>5.69</v>
      </c>
      <c r="G10" s="49">
        <v>5.69</v>
      </c>
      <c r="H10" s="50" t="s">
        <v>36</v>
      </c>
      <c r="I10" s="57">
        <v>0</v>
      </c>
      <c r="J10" s="46" t="s">
        <v>17</v>
      </c>
      <c r="K10" s="57">
        <v>0</v>
      </c>
      <c r="L10" s="66"/>
      <c r="M10" s="4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</row>
    <row r="11" s="30" customFormat="1" ht="36" customHeight="1" spans="1:190">
      <c r="A11" s="45">
        <v>4</v>
      </c>
      <c r="B11" s="46"/>
      <c r="C11" s="46" t="s">
        <v>294</v>
      </c>
      <c r="D11" s="45" t="s">
        <v>295</v>
      </c>
      <c r="E11" s="47">
        <v>43.404682</v>
      </c>
      <c r="F11" s="48">
        <f t="shared" si="0"/>
        <v>21.7</v>
      </c>
      <c r="G11" s="49">
        <v>21.7</v>
      </c>
      <c r="H11" s="50" t="s">
        <v>36</v>
      </c>
      <c r="I11" s="57">
        <v>0</v>
      </c>
      <c r="J11" s="46" t="s">
        <v>17</v>
      </c>
      <c r="K11" s="57">
        <v>0</v>
      </c>
      <c r="L11" s="66"/>
      <c r="M11" s="4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</row>
    <row r="12" s="30" customFormat="1" ht="36" customHeight="1" spans="1:190">
      <c r="A12" s="45">
        <v>5</v>
      </c>
      <c r="B12" s="46"/>
      <c r="C12" s="45" t="s">
        <v>296</v>
      </c>
      <c r="D12" s="45" t="s">
        <v>297</v>
      </c>
      <c r="E12" s="47">
        <v>8.44371</v>
      </c>
      <c r="F12" s="48">
        <f t="shared" si="0"/>
        <v>4.22</v>
      </c>
      <c r="G12" s="49">
        <v>4.22</v>
      </c>
      <c r="H12" s="50" t="s">
        <v>36</v>
      </c>
      <c r="I12" s="57">
        <v>0</v>
      </c>
      <c r="J12" s="46" t="s">
        <v>17</v>
      </c>
      <c r="K12" s="57">
        <v>0</v>
      </c>
      <c r="L12" s="66"/>
      <c r="M12" s="4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</row>
    <row r="13" s="30" customFormat="1" ht="36" customHeight="1" spans="1:190">
      <c r="A13" s="45">
        <v>6</v>
      </c>
      <c r="B13" s="46"/>
      <c r="C13" s="46" t="s">
        <v>298</v>
      </c>
      <c r="D13" s="45" t="s">
        <v>299</v>
      </c>
      <c r="E13" s="47">
        <v>23.277721</v>
      </c>
      <c r="F13" s="48">
        <f t="shared" si="0"/>
        <v>11.63</v>
      </c>
      <c r="G13" s="49">
        <v>11.63</v>
      </c>
      <c r="H13" s="50" t="s">
        <v>36</v>
      </c>
      <c r="I13" s="57">
        <v>0</v>
      </c>
      <c r="J13" s="46" t="s">
        <v>17</v>
      </c>
      <c r="K13" s="57">
        <v>0</v>
      </c>
      <c r="L13" s="66"/>
      <c r="M13" s="4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</row>
    <row r="14" ht="36" customHeight="1" spans="1:13">
      <c r="A14" s="45">
        <v>7</v>
      </c>
      <c r="B14" s="46" t="s">
        <v>300</v>
      </c>
      <c r="C14" s="46" t="s">
        <v>301</v>
      </c>
      <c r="D14" s="45" t="s">
        <v>302</v>
      </c>
      <c r="E14" s="47">
        <v>14.484625</v>
      </c>
      <c r="F14" s="48">
        <f t="shared" si="0"/>
        <v>7.24</v>
      </c>
      <c r="G14" s="49">
        <v>7.24</v>
      </c>
      <c r="H14" s="50" t="s">
        <v>36</v>
      </c>
      <c r="I14" s="57">
        <v>0</v>
      </c>
      <c r="J14" s="46" t="s">
        <v>17</v>
      </c>
      <c r="K14" s="57">
        <v>0</v>
      </c>
      <c r="L14" s="66"/>
      <c r="M14" s="46"/>
    </row>
    <row r="15" ht="36" customHeight="1" spans="1:13">
      <c r="A15" s="45">
        <v>8</v>
      </c>
      <c r="B15" s="46"/>
      <c r="C15" s="45" t="s">
        <v>303</v>
      </c>
      <c r="D15" s="45" t="s">
        <v>304</v>
      </c>
      <c r="E15" s="47">
        <v>11.823476</v>
      </c>
      <c r="F15" s="48">
        <f t="shared" si="0"/>
        <v>5.91</v>
      </c>
      <c r="G15" s="49">
        <v>5.91</v>
      </c>
      <c r="H15" s="50" t="s">
        <v>36</v>
      </c>
      <c r="I15" s="57">
        <v>0</v>
      </c>
      <c r="J15" s="46" t="s">
        <v>17</v>
      </c>
      <c r="K15" s="57">
        <v>0</v>
      </c>
      <c r="L15" s="66"/>
      <c r="M15" s="46"/>
    </row>
    <row r="16" ht="36" customHeight="1" spans="1:13">
      <c r="A16" s="45">
        <v>9</v>
      </c>
      <c r="B16" s="46"/>
      <c r="C16" s="46" t="s">
        <v>305</v>
      </c>
      <c r="D16" s="45" t="s">
        <v>306</v>
      </c>
      <c r="E16" s="47">
        <v>17.644428</v>
      </c>
      <c r="F16" s="48">
        <f t="shared" si="0"/>
        <v>8.82</v>
      </c>
      <c r="G16" s="49">
        <v>8.82</v>
      </c>
      <c r="H16" s="50" t="s">
        <v>36</v>
      </c>
      <c r="I16" s="57">
        <v>0</v>
      </c>
      <c r="J16" s="46" t="s">
        <v>17</v>
      </c>
      <c r="K16" s="57">
        <v>0</v>
      </c>
      <c r="L16" s="66"/>
      <c r="M16" s="46"/>
    </row>
    <row r="17" ht="36" customHeight="1" spans="1:13">
      <c r="A17" s="45">
        <v>10</v>
      </c>
      <c r="B17" s="46"/>
      <c r="C17" s="45" t="s">
        <v>307</v>
      </c>
      <c r="D17" s="45" t="s">
        <v>308</v>
      </c>
      <c r="E17" s="47">
        <v>23.549478</v>
      </c>
      <c r="F17" s="48">
        <f t="shared" si="0"/>
        <v>11.77</v>
      </c>
      <c r="G17" s="49">
        <v>11.77</v>
      </c>
      <c r="H17" s="50" t="s">
        <v>36</v>
      </c>
      <c r="I17" s="57">
        <v>0</v>
      </c>
      <c r="J17" s="46" t="s">
        <v>17</v>
      </c>
      <c r="K17" s="57">
        <v>0</v>
      </c>
      <c r="L17" s="66"/>
      <c r="M17" s="46"/>
    </row>
    <row r="18" ht="36" customHeight="1" spans="1:13">
      <c r="A18" s="45">
        <v>11</v>
      </c>
      <c r="B18" s="46"/>
      <c r="C18" s="45" t="s">
        <v>309</v>
      </c>
      <c r="D18" s="45" t="s">
        <v>310</v>
      </c>
      <c r="E18" s="47">
        <v>11.783568</v>
      </c>
      <c r="F18" s="48">
        <f t="shared" si="0"/>
        <v>5.89</v>
      </c>
      <c r="G18" s="49">
        <v>5.89</v>
      </c>
      <c r="H18" s="50" t="s">
        <v>36</v>
      </c>
      <c r="I18" s="57">
        <v>0</v>
      </c>
      <c r="J18" s="46" t="s">
        <v>17</v>
      </c>
      <c r="K18" s="57">
        <v>0</v>
      </c>
      <c r="L18" s="66"/>
      <c r="M18" s="46"/>
    </row>
    <row r="19" ht="36" customHeight="1" spans="1:13">
      <c r="A19" s="45">
        <v>12</v>
      </c>
      <c r="B19" s="46"/>
      <c r="C19" s="46" t="s">
        <v>311</v>
      </c>
      <c r="D19" s="45" t="s">
        <v>312</v>
      </c>
      <c r="E19" s="47">
        <v>29.101394</v>
      </c>
      <c r="F19" s="48">
        <f t="shared" si="0"/>
        <v>14.55</v>
      </c>
      <c r="G19" s="49">
        <v>14.55</v>
      </c>
      <c r="H19" s="50" t="s">
        <v>36</v>
      </c>
      <c r="I19" s="57">
        <v>0</v>
      </c>
      <c r="J19" s="46" t="s">
        <v>17</v>
      </c>
      <c r="K19" s="57">
        <v>0</v>
      </c>
      <c r="L19" s="66"/>
      <c r="M19" s="46"/>
    </row>
    <row r="20" ht="36" customHeight="1" spans="1:13">
      <c r="A20" s="45">
        <v>13</v>
      </c>
      <c r="B20" s="46"/>
      <c r="C20" s="46" t="s">
        <v>313</v>
      </c>
      <c r="D20" s="45" t="s">
        <v>314</v>
      </c>
      <c r="E20" s="47">
        <v>7.822307</v>
      </c>
      <c r="F20" s="48">
        <f t="shared" si="0"/>
        <v>3.91</v>
      </c>
      <c r="G20" s="49">
        <v>3.91</v>
      </c>
      <c r="H20" s="50" t="s">
        <v>36</v>
      </c>
      <c r="I20" s="57">
        <v>0</v>
      </c>
      <c r="J20" s="46" t="s">
        <v>17</v>
      </c>
      <c r="K20" s="57">
        <v>0</v>
      </c>
      <c r="L20" s="66"/>
      <c r="M20" s="46"/>
    </row>
    <row r="21" ht="36" customHeight="1" spans="1:13">
      <c r="A21" s="45">
        <v>14</v>
      </c>
      <c r="B21" s="46"/>
      <c r="C21" s="45" t="s">
        <v>315</v>
      </c>
      <c r="D21" s="45" t="s">
        <v>316</v>
      </c>
      <c r="E21" s="47">
        <v>10.811531</v>
      </c>
      <c r="F21" s="48">
        <f t="shared" si="0"/>
        <v>5.4</v>
      </c>
      <c r="G21" s="49">
        <v>5.4</v>
      </c>
      <c r="H21" s="50" t="s">
        <v>36</v>
      </c>
      <c r="I21" s="57">
        <v>0</v>
      </c>
      <c r="J21" s="46" t="s">
        <v>17</v>
      </c>
      <c r="K21" s="57">
        <v>0</v>
      </c>
      <c r="L21" s="66"/>
      <c r="M21" s="46"/>
    </row>
    <row r="22" ht="36" customHeight="1" spans="1:13">
      <c r="A22" s="45">
        <v>15</v>
      </c>
      <c r="B22" s="45" t="s">
        <v>317</v>
      </c>
      <c r="C22" s="46" t="s">
        <v>318</v>
      </c>
      <c r="D22" s="45" t="s">
        <v>319</v>
      </c>
      <c r="E22" s="47">
        <v>12.493063</v>
      </c>
      <c r="F22" s="48">
        <f t="shared" si="0"/>
        <v>6.24</v>
      </c>
      <c r="G22" s="49">
        <v>6.24</v>
      </c>
      <c r="H22" s="50" t="s">
        <v>36</v>
      </c>
      <c r="I22" s="57">
        <v>0</v>
      </c>
      <c r="J22" s="46" t="s">
        <v>17</v>
      </c>
      <c r="K22" s="57">
        <v>0</v>
      </c>
      <c r="L22" s="66"/>
      <c r="M22" s="46"/>
    </row>
    <row r="23" ht="36" customHeight="1" spans="1:13">
      <c r="A23" s="45">
        <v>16</v>
      </c>
      <c r="B23" s="45"/>
      <c r="C23" s="45" t="s">
        <v>320</v>
      </c>
      <c r="D23" s="45" t="s">
        <v>321</v>
      </c>
      <c r="E23" s="47">
        <v>5.665859</v>
      </c>
      <c r="F23" s="48">
        <f t="shared" si="0"/>
        <v>2.83</v>
      </c>
      <c r="G23" s="49">
        <v>2.83</v>
      </c>
      <c r="H23" s="50" t="s">
        <v>36</v>
      </c>
      <c r="I23" s="57">
        <v>0</v>
      </c>
      <c r="J23" s="46" t="s">
        <v>17</v>
      </c>
      <c r="K23" s="57">
        <v>0</v>
      </c>
      <c r="L23" s="66"/>
      <c r="M23" s="46"/>
    </row>
    <row r="24" ht="36" customHeight="1" spans="1:13">
      <c r="A24" s="45">
        <v>17</v>
      </c>
      <c r="B24" s="45"/>
      <c r="C24" s="45" t="s">
        <v>322</v>
      </c>
      <c r="D24" s="45" t="s">
        <v>323</v>
      </c>
      <c r="E24" s="47">
        <v>11.722966</v>
      </c>
      <c r="F24" s="48">
        <f t="shared" si="0"/>
        <v>5.86</v>
      </c>
      <c r="G24" s="49">
        <v>5.86</v>
      </c>
      <c r="H24" s="50" t="s">
        <v>36</v>
      </c>
      <c r="I24" s="57">
        <v>0</v>
      </c>
      <c r="J24" s="46" t="s">
        <v>17</v>
      </c>
      <c r="K24" s="57">
        <v>0</v>
      </c>
      <c r="L24" s="66"/>
      <c r="M24" s="46"/>
    </row>
    <row r="25" ht="36" customHeight="1" spans="1:13">
      <c r="A25" s="45">
        <v>18</v>
      </c>
      <c r="B25" s="45"/>
      <c r="C25" s="45" t="s">
        <v>324</v>
      </c>
      <c r="D25" s="45" t="s">
        <v>325</v>
      </c>
      <c r="E25" s="47">
        <v>10.433566</v>
      </c>
      <c r="F25" s="48">
        <f t="shared" si="0"/>
        <v>5.21</v>
      </c>
      <c r="G25" s="49">
        <v>5.21</v>
      </c>
      <c r="H25" s="50" t="s">
        <v>36</v>
      </c>
      <c r="I25" s="57">
        <v>0</v>
      </c>
      <c r="J25" s="46" t="s">
        <v>17</v>
      </c>
      <c r="K25" s="57">
        <v>0</v>
      </c>
      <c r="L25" s="66"/>
      <c r="M25" s="46"/>
    </row>
    <row r="26" ht="36" customHeight="1" spans="1:13">
      <c r="A26" s="45">
        <v>19</v>
      </c>
      <c r="B26" s="45"/>
      <c r="C26" s="45" t="s">
        <v>326</v>
      </c>
      <c r="D26" s="45" t="s">
        <v>327</v>
      </c>
      <c r="E26" s="47">
        <v>9.586931</v>
      </c>
      <c r="F26" s="48">
        <f t="shared" si="0"/>
        <v>4.79</v>
      </c>
      <c r="G26" s="49">
        <v>4.79</v>
      </c>
      <c r="H26" s="50" t="s">
        <v>36</v>
      </c>
      <c r="I26" s="57">
        <v>0</v>
      </c>
      <c r="J26" s="46" t="s">
        <v>17</v>
      </c>
      <c r="K26" s="57">
        <v>0</v>
      </c>
      <c r="L26" s="66"/>
      <c r="M26" s="46"/>
    </row>
    <row r="27" ht="36" customHeight="1" spans="1:13">
      <c r="A27" s="45">
        <v>20</v>
      </c>
      <c r="B27" s="45"/>
      <c r="C27" s="45" t="s">
        <v>328</v>
      </c>
      <c r="D27" s="45" t="s">
        <v>329</v>
      </c>
      <c r="E27" s="47">
        <v>15.12257</v>
      </c>
      <c r="F27" s="48">
        <f t="shared" si="0"/>
        <v>7.56</v>
      </c>
      <c r="G27" s="49">
        <v>7.56</v>
      </c>
      <c r="H27" s="50" t="s">
        <v>36</v>
      </c>
      <c r="I27" s="57">
        <v>0</v>
      </c>
      <c r="J27" s="46" t="s">
        <v>17</v>
      </c>
      <c r="K27" s="57">
        <v>0</v>
      </c>
      <c r="L27" s="66"/>
      <c r="M27" s="46"/>
    </row>
    <row r="28" ht="36" customHeight="1" spans="1:13">
      <c r="A28" s="45">
        <v>21</v>
      </c>
      <c r="B28" s="45"/>
      <c r="C28" s="51" t="s">
        <v>330</v>
      </c>
      <c r="D28" s="45" t="s">
        <v>331</v>
      </c>
      <c r="E28" s="47">
        <v>35.361491</v>
      </c>
      <c r="F28" s="48">
        <f t="shared" si="0"/>
        <v>17.68</v>
      </c>
      <c r="G28" s="49">
        <v>17.68</v>
      </c>
      <c r="H28" s="50" t="s">
        <v>36</v>
      </c>
      <c r="I28" s="57">
        <v>0</v>
      </c>
      <c r="J28" s="46" t="s">
        <v>17</v>
      </c>
      <c r="K28" s="57">
        <v>0</v>
      </c>
      <c r="L28" s="66"/>
      <c r="M28" s="46"/>
    </row>
    <row r="29" ht="36" customHeight="1" spans="1:13">
      <c r="A29" s="45">
        <v>22</v>
      </c>
      <c r="B29" s="45"/>
      <c r="C29" s="51" t="s">
        <v>332</v>
      </c>
      <c r="D29" s="45" t="s">
        <v>333</v>
      </c>
      <c r="E29" s="47">
        <v>23.712084</v>
      </c>
      <c r="F29" s="48">
        <f t="shared" si="0"/>
        <v>11.85</v>
      </c>
      <c r="G29" s="49">
        <v>11.85</v>
      </c>
      <c r="H29" s="50" t="s">
        <v>36</v>
      </c>
      <c r="I29" s="57">
        <v>0</v>
      </c>
      <c r="J29" s="46" t="s">
        <v>17</v>
      </c>
      <c r="K29" s="57">
        <v>0</v>
      </c>
      <c r="L29" s="66"/>
      <c r="M29" s="46"/>
    </row>
    <row r="30" ht="36" customHeight="1" spans="1:13">
      <c r="A30" s="45">
        <v>23</v>
      </c>
      <c r="B30" s="45"/>
      <c r="C30" s="45" t="s">
        <v>334</v>
      </c>
      <c r="D30" s="45" t="s">
        <v>335</v>
      </c>
      <c r="E30" s="47">
        <v>15.445241</v>
      </c>
      <c r="F30" s="48">
        <f t="shared" si="0"/>
        <v>7.72</v>
      </c>
      <c r="G30" s="49">
        <v>7.72</v>
      </c>
      <c r="H30" s="50" t="s">
        <v>36</v>
      </c>
      <c r="I30" s="57">
        <v>0</v>
      </c>
      <c r="J30" s="46" t="s">
        <v>17</v>
      </c>
      <c r="K30" s="57">
        <v>0</v>
      </c>
      <c r="L30" s="66"/>
      <c r="M30" s="46"/>
    </row>
    <row r="31" ht="36" customHeight="1" spans="1:13">
      <c r="A31" s="45">
        <v>24</v>
      </c>
      <c r="B31" s="45"/>
      <c r="C31" s="45" t="s">
        <v>336</v>
      </c>
      <c r="D31" s="45" t="s">
        <v>337</v>
      </c>
      <c r="E31" s="47">
        <v>15.363456</v>
      </c>
      <c r="F31" s="48">
        <f t="shared" si="0"/>
        <v>7.68</v>
      </c>
      <c r="G31" s="49">
        <v>7.68</v>
      </c>
      <c r="H31" s="46" t="s">
        <v>36</v>
      </c>
      <c r="I31" s="57">
        <v>0</v>
      </c>
      <c r="J31" s="46" t="s">
        <v>17</v>
      </c>
      <c r="K31" s="57">
        <v>0</v>
      </c>
      <c r="L31" s="67"/>
      <c r="M31" s="46"/>
    </row>
    <row r="32" s="30" customFormat="1" ht="47.25" customHeight="1" spans="1:190">
      <c r="A32" s="40" t="s">
        <v>338</v>
      </c>
      <c r="B32" s="52"/>
      <c r="C32" s="40"/>
      <c r="D32" s="40"/>
      <c r="E32" s="44">
        <f>SUM(E33:E45)</f>
        <v>595.795834</v>
      </c>
      <c r="F32" s="42">
        <f>SUM(F33:F45)</f>
        <v>297.97</v>
      </c>
      <c r="G32" s="42">
        <f>SUM(G33:G45)</f>
        <v>173.74</v>
      </c>
      <c r="H32" s="53" t="s">
        <v>283</v>
      </c>
      <c r="I32" s="41">
        <f>SUM(I33:I45)</f>
        <v>124.23</v>
      </c>
      <c r="J32" s="46" t="s">
        <v>284</v>
      </c>
      <c r="K32" s="41">
        <f>SUM(K33:K45)</f>
        <v>0</v>
      </c>
      <c r="L32" s="41">
        <v>79</v>
      </c>
      <c r="M32" s="40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</row>
    <row r="33" s="30" customFormat="1" ht="36" customHeight="1" spans="1:190">
      <c r="A33" s="54">
        <v>1</v>
      </c>
      <c r="B33" s="55" t="s">
        <v>339</v>
      </c>
      <c r="C33" s="56" t="s">
        <v>340</v>
      </c>
      <c r="D33" s="55" t="s">
        <v>341</v>
      </c>
      <c r="E33" s="47">
        <v>46.2526</v>
      </c>
      <c r="F33" s="48">
        <f t="shared" ref="F33:F45" si="1">G33+I33+K33</f>
        <v>23.13</v>
      </c>
      <c r="G33" s="57">
        <v>23.13</v>
      </c>
      <c r="H33" s="46" t="s">
        <v>342</v>
      </c>
      <c r="I33" s="57">
        <v>0</v>
      </c>
      <c r="J33" s="46" t="s">
        <v>17</v>
      </c>
      <c r="K33" s="57">
        <v>0</v>
      </c>
      <c r="L33" s="65" t="s">
        <v>343</v>
      </c>
      <c r="M33" s="40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</row>
    <row r="34" s="30" customFormat="1" ht="36" customHeight="1" spans="1:190">
      <c r="A34" s="54">
        <v>2</v>
      </c>
      <c r="B34" s="58"/>
      <c r="C34" s="45" t="s">
        <v>344</v>
      </c>
      <c r="D34" s="45" t="s">
        <v>345</v>
      </c>
      <c r="E34" s="47">
        <v>29.823962</v>
      </c>
      <c r="F34" s="48">
        <f t="shared" si="1"/>
        <v>14.92</v>
      </c>
      <c r="G34" s="57">
        <v>14.92</v>
      </c>
      <c r="H34" s="46"/>
      <c r="I34" s="57">
        <v>0</v>
      </c>
      <c r="J34" s="46" t="s">
        <v>17</v>
      </c>
      <c r="K34" s="57">
        <v>0</v>
      </c>
      <c r="L34" s="66"/>
      <c r="M34" s="40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</row>
    <row r="35" s="30" customFormat="1" ht="36" customHeight="1" spans="1:190">
      <c r="A35" s="54">
        <v>3</v>
      </c>
      <c r="B35" s="59"/>
      <c r="C35" s="55" t="s">
        <v>346</v>
      </c>
      <c r="D35" s="55" t="s">
        <v>347</v>
      </c>
      <c r="E35" s="47">
        <v>26.9319</v>
      </c>
      <c r="F35" s="48">
        <f t="shared" si="1"/>
        <v>13.47</v>
      </c>
      <c r="G35" s="57">
        <v>13.47</v>
      </c>
      <c r="H35" s="46"/>
      <c r="I35" s="57">
        <v>0</v>
      </c>
      <c r="J35" s="46" t="s">
        <v>17</v>
      </c>
      <c r="K35" s="57">
        <v>0</v>
      </c>
      <c r="L35" s="66"/>
      <c r="M35" s="40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</row>
    <row r="36" s="30" customFormat="1" ht="36" customHeight="1" spans="1:190">
      <c r="A36" s="54">
        <v>4</v>
      </c>
      <c r="B36" s="55" t="s">
        <v>348</v>
      </c>
      <c r="C36" s="45" t="s">
        <v>349</v>
      </c>
      <c r="D36" s="45" t="s">
        <v>350</v>
      </c>
      <c r="E36" s="47">
        <v>78.8149</v>
      </c>
      <c r="F36" s="48">
        <f t="shared" si="1"/>
        <v>39.41</v>
      </c>
      <c r="G36" s="57">
        <v>39.41</v>
      </c>
      <c r="H36" s="46"/>
      <c r="I36" s="57">
        <v>0</v>
      </c>
      <c r="J36" s="46" t="s">
        <v>17</v>
      </c>
      <c r="K36" s="57">
        <v>0</v>
      </c>
      <c r="L36" s="66"/>
      <c r="M36" s="4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</row>
    <row r="37" s="30" customFormat="1" ht="36" customHeight="1" spans="1:190">
      <c r="A37" s="54">
        <v>5</v>
      </c>
      <c r="B37" s="59"/>
      <c r="C37" s="45" t="s">
        <v>351</v>
      </c>
      <c r="D37" s="45" t="s">
        <v>352</v>
      </c>
      <c r="E37" s="47">
        <v>25.788223</v>
      </c>
      <c r="F37" s="48">
        <f t="shared" si="1"/>
        <v>12.9</v>
      </c>
      <c r="G37" s="48">
        <v>5.16</v>
      </c>
      <c r="H37" s="46" t="s">
        <v>353</v>
      </c>
      <c r="I37" s="57">
        <v>7.74</v>
      </c>
      <c r="J37" s="46" t="s">
        <v>284</v>
      </c>
      <c r="K37" s="57">
        <v>0</v>
      </c>
      <c r="L37" s="66"/>
      <c r="M37" s="4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</row>
    <row r="38" s="30" customFormat="1" ht="36" customHeight="1" spans="1:190">
      <c r="A38" s="54">
        <v>6</v>
      </c>
      <c r="B38" s="45" t="s">
        <v>354</v>
      </c>
      <c r="C38" s="60" t="s">
        <v>355</v>
      </c>
      <c r="D38" s="45" t="s">
        <v>356</v>
      </c>
      <c r="E38" s="47">
        <v>15.773897</v>
      </c>
      <c r="F38" s="48">
        <f t="shared" si="1"/>
        <v>7.89</v>
      </c>
      <c r="G38" s="48">
        <v>3.15</v>
      </c>
      <c r="H38" s="46" t="s">
        <v>353</v>
      </c>
      <c r="I38" s="57">
        <v>4.74</v>
      </c>
      <c r="J38" s="46" t="s">
        <v>284</v>
      </c>
      <c r="K38" s="57">
        <v>0</v>
      </c>
      <c r="L38" s="66"/>
      <c r="M38" s="40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</row>
    <row r="39" s="30" customFormat="1" ht="36" customHeight="1" spans="1:190">
      <c r="A39" s="54">
        <v>7</v>
      </c>
      <c r="B39" s="55"/>
      <c r="C39" s="60" t="s">
        <v>357</v>
      </c>
      <c r="D39" s="45" t="s">
        <v>358</v>
      </c>
      <c r="E39" s="47">
        <v>23.628852</v>
      </c>
      <c r="F39" s="48">
        <f t="shared" si="1"/>
        <v>11.82</v>
      </c>
      <c r="G39" s="48">
        <v>4.73</v>
      </c>
      <c r="H39" s="46" t="s">
        <v>353</v>
      </c>
      <c r="I39" s="57">
        <v>7.09</v>
      </c>
      <c r="J39" s="46" t="s">
        <v>284</v>
      </c>
      <c r="K39" s="57">
        <v>0</v>
      </c>
      <c r="L39" s="66"/>
      <c r="M39" s="40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</row>
    <row r="40" s="30" customFormat="1" ht="36" customHeight="1" spans="1:190">
      <c r="A40" s="54">
        <v>8</v>
      </c>
      <c r="B40" s="55" t="s">
        <v>359</v>
      </c>
      <c r="C40" s="60" t="s">
        <v>360</v>
      </c>
      <c r="D40" s="45" t="s">
        <v>361</v>
      </c>
      <c r="E40" s="47">
        <v>59.5946</v>
      </c>
      <c r="F40" s="48">
        <f t="shared" si="1"/>
        <v>29.8</v>
      </c>
      <c r="G40" s="48">
        <v>11.92</v>
      </c>
      <c r="H40" s="46" t="s">
        <v>353</v>
      </c>
      <c r="I40" s="57">
        <v>17.88</v>
      </c>
      <c r="J40" s="46" t="s">
        <v>284</v>
      </c>
      <c r="K40" s="57">
        <v>0</v>
      </c>
      <c r="L40" s="66"/>
      <c r="M40" s="40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</row>
    <row r="41" s="30" customFormat="1" ht="36" customHeight="1" spans="1:190">
      <c r="A41" s="54">
        <v>9</v>
      </c>
      <c r="B41" s="59"/>
      <c r="C41" s="45" t="s">
        <v>362</v>
      </c>
      <c r="D41" s="45" t="s">
        <v>363</v>
      </c>
      <c r="E41" s="47">
        <v>56.6491</v>
      </c>
      <c r="F41" s="48">
        <f t="shared" si="1"/>
        <v>28.33</v>
      </c>
      <c r="G41" s="48">
        <v>11.33</v>
      </c>
      <c r="H41" s="46" t="s">
        <v>353</v>
      </c>
      <c r="I41" s="57">
        <v>17</v>
      </c>
      <c r="J41" s="46" t="s">
        <v>284</v>
      </c>
      <c r="K41" s="57">
        <v>0</v>
      </c>
      <c r="L41" s="66"/>
      <c r="M41" s="40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</row>
    <row r="42" s="30" customFormat="1" ht="36" customHeight="1" spans="1:190">
      <c r="A42" s="54">
        <v>10</v>
      </c>
      <c r="B42" s="45" t="s">
        <v>364</v>
      </c>
      <c r="C42" s="60" t="s">
        <v>365</v>
      </c>
      <c r="D42" s="45" t="s">
        <v>366</v>
      </c>
      <c r="E42" s="47">
        <v>88.4107</v>
      </c>
      <c r="F42" s="48">
        <f t="shared" si="1"/>
        <v>44.21</v>
      </c>
      <c r="G42" s="48">
        <v>17.68</v>
      </c>
      <c r="H42" s="46" t="s">
        <v>353</v>
      </c>
      <c r="I42" s="57">
        <v>26.53</v>
      </c>
      <c r="J42" s="46" t="s">
        <v>284</v>
      </c>
      <c r="K42" s="57">
        <v>0</v>
      </c>
      <c r="L42" s="66"/>
      <c r="M42" s="4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</row>
    <row r="43" s="30" customFormat="1" ht="36" customHeight="1" spans="1:190">
      <c r="A43" s="54">
        <v>11</v>
      </c>
      <c r="B43" s="45"/>
      <c r="C43" s="60" t="s">
        <v>367</v>
      </c>
      <c r="D43" s="45" t="s">
        <v>368</v>
      </c>
      <c r="E43" s="47">
        <v>40.2659</v>
      </c>
      <c r="F43" s="48">
        <f t="shared" si="1"/>
        <v>20.14</v>
      </c>
      <c r="G43" s="48">
        <v>8.06</v>
      </c>
      <c r="H43" s="46" t="s">
        <v>353</v>
      </c>
      <c r="I43" s="57">
        <v>12.08</v>
      </c>
      <c r="J43" s="46" t="s">
        <v>284</v>
      </c>
      <c r="K43" s="57">
        <v>0</v>
      </c>
      <c r="L43" s="66"/>
      <c r="M43" s="4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</row>
    <row r="44" s="30" customFormat="1" ht="36" customHeight="1" spans="1:190">
      <c r="A44" s="54">
        <v>12</v>
      </c>
      <c r="B44" s="45"/>
      <c r="C44" s="60" t="s">
        <v>369</v>
      </c>
      <c r="D44" s="45" t="s">
        <v>370</v>
      </c>
      <c r="E44" s="47">
        <v>49.4811</v>
      </c>
      <c r="F44" s="48">
        <f t="shared" si="1"/>
        <v>24.75</v>
      </c>
      <c r="G44" s="48">
        <v>9.9</v>
      </c>
      <c r="H44" s="46" t="s">
        <v>353</v>
      </c>
      <c r="I44" s="57">
        <v>14.85</v>
      </c>
      <c r="J44" s="46" t="s">
        <v>284</v>
      </c>
      <c r="K44" s="57">
        <v>0</v>
      </c>
      <c r="L44" s="66"/>
      <c r="M44" s="4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</row>
    <row r="45" s="30" customFormat="1" ht="36" customHeight="1" spans="1:190">
      <c r="A45" s="54">
        <v>13</v>
      </c>
      <c r="B45" s="45"/>
      <c r="C45" s="60" t="s">
        <v>371</v>
      </c>
      <c r="D45" s="45" t="s">
        <v>372</v>
      </c>
      <c r="E45" s="47">
        <v>54.3801</v>
      </c>
      <c r="F45" s="48">
        <f t="shared" si="1"/>
        <v>27.2</v>
      </c>
      <c r="G45" s="48">
        <v>10.88</v>
      </c>
      <c r="H45" s="46" t="s">
        <v>353</v>
      </c>
      <c r="I45" s="57">
        <v>16.32</v>
      </c>
      <c r="J45" s="46" t="s">
        <v>284</v>
      </c>
      <c r="K45" s="57">
        <v>0</v>
      </c>
      <c r="L45" s="67"/>
      <c r="M45" s="40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</row>
    <row r="46" s="30" customFormat="1" ht="36" customHeight="1" spans="1:190">
      <c r="A46" s="43" t="s">
        <v>37</v>
      </c>
      <c r="B46" s="43"/>
      <c r="C46" s="43"/>
      <c r="D46" s="45"/>
      <c r="E46" s="44">
        <f>SUM(E47:E62)</f>
        <v>478.593409</v>
      </c>
      <c r="F46" s="61">
        <f>SUM(F47:F62)</f>
        <v>239.29</v>
      </c>
      <c r="G46" s="61">
        <f>SUM(G47:G62)</f>
        <v>66.88</v>
      </c>
      <c r="H46" s="46" t="s">
        <v>353</v>
      </c>
      <c r="I46" s="68">
        <f>SUM(I47:I62)</f>
        <v>172.41</v>
      </c>
      <c r="J46" s="46" t="s">
        <v>284</v>
      </c>
      <c r="K46" s="68">
        <f>SUM(K47:K62)</f>
        <v>0</v>
      </c>
      <c r="L46" s="68">
        <v>45</v>
      </c>
      <c r="M46" s="4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</row>
    <row r="47" s="30" customFormat="1" ht="36" customHeight="1" spans="1:171">
      <c r="A47" s="45">
        <v>1</v>
      </c>
      <c r="B47" s="45" t="s">
        <v>373</v>
      </c>
      <c r="C47" s="45" t="s">
        <v>374</v>
      </c>
      <c r="D47" s="45" t="s">
        <v>375</v>
      </c>
      <c r="E47" s="47">
        <v>8.40693951952086</v>
      </c>
      <c r="F47" s="48">
        <v>4.21</v>
      </c>
      <c r="G47" s="62">
        <v>1.65</v>
      </c>
      <c r="H47" s="46" t="s">
        <v>353</v>
      </c>
      <c r="I47" s="57">
        <v>2.56</v>
      </c>
      <c r="J47" s="46" t="s">
        <v>284</v>
      </c>
      <c r="K47" s="57">
        <v>0</v>
      </c>
      <c r="L47" s="65" t="s">
        <v>376</v>
      </c>
      <c r="M47" s="46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</row>
    <row r="48" s="30" customFormat="1" ht="36" customHeight="1" spans="1:171">
      <c r="A48" s="45">
        <v>2</v>
      </c>
      <c r="B48" s="58" t="s">
        <v>377</v>
      </c>
      <c r="C48" s="45" t="s">
        <v>378</v>
      </c>
      <c r="D48" s="45" t="s">
        <v>379</v>
      </c>
      <c r="E48" s="47">
        <v>1.90467635711206</v>
      </c>
      <c r="F48" s="48">
        <v>0.95</v>
      </c>
      <c r="G48" s="62">
        <v>0</v>
      </c>
      <c r="H48" s="46" t="s">
        <v>353</v>
      </c>
      <c r="I48" s="57">
        <v>0.95</v>
      </c>
      <c r="J48" s="46" t="s">
        <v>284</v>
      </c>
      <c r="K48" s="57">
        <v>0</v>
      </c>
      <c r="L48" s="66"/>
      <c r="M48" s="46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</row>
    <row r="49" s="30" customFormat="1" ht="36" customHeight="1" spans="1:171">
      <c r="A49" s="45">
        <v>3</v>
      </c>
      <c r="B49" s="58"/>
      <c r="C49" s="45" t="s">
        <v>380</v>
      </c>
      <c r="D49" s="45" t="s">
        <v>381</v>
      </c>
      <c r="E49" s="47">
        <v>30.1097296428879</v>
      </c>
      <c r="F49" s="48">
        <v>15.05</v>
      </c>
      <c r="G49" s="62">
        <v>0</v>
      </c>
      <c r="H49" s="46" t="s">
        <v>353</v>
      </c>
      <c r="I49" s="57">
        <v>15.05</v>
      </c>
      <c r="J49" s="46" t="s">
        <v>284</v>
      </c>
      <c r="K49" s="57">
        <v>0</v>
      </c>
      <c r="L49" s="66"/>
      <c r="M49" s="46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</row>
    <row r="50" s="30" customFormat="1" ht="36" customHeight="1" spans="1:171">
      <c r="A50" s="45">
        <v>4</v>
      </c>
      <c r="B50" s="55" t="s">
        <v>48</v>
      </c>
      <c r="C50" s="45" t="s">
        <v>382</v>
      </c>
      <c r="D50" s="45" t="s">
        <v>383</v>
      </c>
      <c r="E50" s="47">
        <v>51.2325388389062</v>
      </c>
      <c r="F50" s="48">
        <v>25.62</v>
      </c>
      <c r="G50" s="62">
        <v>0</v>
      </c>
      <c r="H50" s="46" t="s">
        <v>353</v>
      </c>
      <c r="I50" s="57">
        <v>25.62</v>
      </c>
      <c r="J50" s="46" t="s">
        <v>284</v>
      </c>
      <c r="K50" s="57">
        <v>0</v>
      </c>
      <c r="L50" s="66"/>
      <c r="M50" s="4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</row>
    <row r="51" s="30" customFormat="1" ht="36" customHeight="1" spans="1:171">
      <c r="A51" s="45">
        <v>5</v>
      </c>
      <c r="B51" s="58"/>
      <c r="C51" s="45" t="s">
        <v>384</v>
      </c>
      <c r="D51" s="45" t="s">
        <v>385</v>
      </c>
      <c r="E51" s="63">
        <v>60.3547741610938</v>
      </c>
      <c r="F51" s="48">
        <v>30.18</v>
      </c>
      <c r="G51" s="62">
        <v>0</v>
      </c>
      <c r="H51" s="46" t="s">
        <v>353</v>
      </c>
      <c r="I51" s="57">
        <v>30.18</v>
      </c>
      <c r="J51" s="46" t="s">
        <v>284</v>
      </c>
      <c r="K51" s="57">
        <v>0</v>
      </c>
      <c r="L51" s="66"/>
      <c r="M51" s="46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</row>
    <row r="52" s="30" customFormat="1" ht="36" customHeight="1" spans="1:171">
      <c r="A52" s="45">
        <v>6</v>
      </c>
      <c r="B52" s="64"/>
      <c r="C52" s="45" t="s">
        <v>386</v>
      </c>
      <c r="D52" s="45" t="s">
        <v>387</v>
      </c>
      <c r="E52" s="47">
        <v>13.6942606078183</v>
      </c>
      <c r="F52" s="48">
        <v>6.84</v>
      </c>
      <c r="G52" s="62">
        <v>2.73</v>
      </c>
      <c r="H52" s="46" t="s">
        <v>353</v>
      </c>
      <c r="I52" s="57">
        <v>4.11</v>
      </c>
      <c r="J52" s="46" t="s">
        <v>284</v>
      </c>
      <c r="K52" s="57">
        <v>0</v>
      </c>
      <c r="L52" s="66"/>
      <c r="M52" s="46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</row>
    <row r="53" s="30" customFormat="1" ht="36" customHeight="1" spans="1:171">
      <c r="A53" s="45">
        <v>7</v>
      </c>
      <c r="B53" s="55" t="s">
        <v>388</v>
      </c>
      <c r="C53" s="45" t="s">
        <v>389</v>
      </c>
      <c r="D53" s="45" t="s">
        <v>390</v>
      </c>
      <c r="E53" s="47">
        <v>28.3991272164582</v>
      </c>
      <c r="F53" s="48">
        <v>14.19</v>
      </c>
      <c r="G53" s="62">
        <v>5.66</v>
      </c>
      <c r="H53" s="46" t="s">
        <v>353</v>
      </c>
      <c r="I53" s="57">
        <v>8.53</v>
      </c>
      <c r="J53" s="46" t="s">
        <v>284</v>
      </c>
      <c r="K53" s="57">
        <v>0</v>
      </c>
      <c r="L53" s="66"/>
      <c r="M53" s="4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</row>
    <row r="54" s="30" customFormat="1" ht="36" customHeight="1" spans="1:171">
      <c r="A54" s="45">
        <v>8</v>
      </c>
      <c r="B54" s="58"/>
      <c r="C54" s="45" t="s">
        <v>391</v>
      </c>
      <c r="D54" s="45" t="s">
        <v>392</v>
      </c>
      <c r="E54" s="47">
        <v>26.8281218834018</v>
      </c>
      <c r="F54" s="48">
        <v>13.41</v>
      </c>
      <c r="G54" s="62">
        <v>5.36</v>
      </c>
      <c r="H54" s="46" t="s">
        <v>353</v>
      </c>
      <c r="I54" s="57">
        <v>8.05</v>
      </c>
      <c r="J54" s="46" t="s">
        <v>284</v>
      </c>
      <c r="K54" s="57">
        <v>0</v>
      </c>
      <c r="L54" s="66"/>
      <c r="M54" s="46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</row>
    <row r="55" s="30" customFormat="1" ht="36" customHeight="1" spans="1:171">
      <c r="A55" s="45">
        <v>9</v>
      </c>
      <c r="B55" s="59"/>
      <c r="C55" s="45" t="s">
        <v>393</v>
      </c>
      <c r="D55" s="45" t="s">
        <v>394</v>
      </c>
      <c r="E55" s="47">
        <v>22.4085144862937</v>
      </c>
      <c r="F55" s="48">
        <v>11.21</v>
      </c>
      <c r="G55" s="62">
        <v>4.48</v>
      </c>
      <c r="H55" s="46" t="s">
        <v>353</v>
      </c>
      <c r="I55" s="57">
        <v>6.73</v>
      </c>
      <c r="J55" s="46" t="s">
        <v>284</v>
      </c>
      <c r="K55" s="57">
        <v>0</v>
      </c>
      <c r="L55" s="66"/>
      <c r="M55" s="46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</row>
    <row r="56" s="30" customFormat="1" ht="36" customHeight="1" spans="1:171">
      <c r="A56" s="45">
        <v>10</v>
      </c>
      <c r="B56" s="55" t="s">
        <v>38</v>
      </c>
      <c r="C56" s="45" t="s">
        <v>395</v>
      </c>
      <c r="D56" s="45" t="s">
        <v>396</v>
      </c>
      <c r="E56" s="47">
        <v>51.4543332335145</v>
      </c>
      <c r="F56" s="48">
        <v>25.73</v>
      </c>
      <c r="G56" s="62">
        <v>10.29</v>
      </c>
      <c r="H56" s="46" t="s">
        <v>353</v>
      </c>
      <c r="I56" s="57">
        <v>15.44</v>
      </c>
      <c r="J56" s="46" t="s">
        <v>284</v>
      </c>
      <c r="K56" s="57">
        <v>0</v>
      </c>
      <c r="L56" s="66"/>
      <c r="M56" s="46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</row>
    <row r="57" s="30" customFormat="1" ht="36" customHeight="1" spans="1:171">
      <c r="A57" s="45">
        <v>11</v>
      </c>
      <c r="B57" s="58"/>
      <c r="C57" s="45" t="s">
        <v>397</v>
      </c>
      <c r="D57" s="45" t="s">
        <v>398</v>
      </c>
      <c r="E57" s="47">
        <v>19.5486199234979</v>
      </c>
      <c r="F57" s="48">
        <v>9.77</v>
      </c>
      <c r="G57" s="62">
        <v>3.9</v>
      </c>
      <c r="H57" s="46" t="s">
        <v>353</v>
      </c>
      <c r="I57" s="57">
        <v>5.87</v>
      </c>
      <c r="J57" s="46" t="s">
        <v>284</v>
      </c>
      <c r="K57" s="57">
        <v>0</v>
      </c>
      <c r="L57" s="66"/>
      <c r="M57" s="46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</row>
    <row r="58" s="30" customFormat="1" ht="39" customHeight="1" spans="1:171">
      <c r="A58" s="45">
        <v>12</v>
      </c>
      <c r="B58" s="58"/>
      <c r="C58" s="45" t="s">
        <v>399</v>
      </c>
      <c r="D58" s="45" t="s">
        <v>400</v>
      </c>
      <c r="E58" s="47">
        <v>80.0611784554507</v>
      </c>
      <c r="F58" s="48">
        <v>40.03</v>
      </c>
      <c r="G58" s="62">
        <v>15.99</v>
      </c>
      <c r="H58" s="46" t="s">
        <v>353</v>
      </c>
      <c r="I58" s="57">
        <v>24.04</v>
      </c>
      <c r="J58" s="46" t="s">
        <v>284</v>
      </c>
      <c r="K58" s="57">
        <v>0</v>
      </c>
      <c r="L58" s="66"/>
      <c r="M58" s="46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</row>
    <row r="59" s="30" customFormat="1" ht="36" customHeight="1" spans="1:171">
      <c r="A59" s="45">
        <v>13</v>
      </c>
      <c r="B59" s="58"/>
      <c r="C59" s="45" t="s">
        <v>401</v>
      </c>
      <c r="D59" s="45" t="s">
        <v>402</v>
      </c>
      <c r="E59" s="47">
        <v>9.11914891308389</v>
      </c>
      <c r="F59" s="48">
        <v>4.56</v>
      </c>
      <c r="G59" s="62">
        <v>1.82</v>
      </c>
      <c r="H59" s="46" t="s">
        <v>353</v>
      </c>
      <c r="I59" s="57">
        <v>2.74</v>
      </c>
      <c r="J59" s="46" t="s">
        <v>284</v>
      </c>
      <c r="K59" s="57">
        <v>0</v>
      </c>
      <c r="L59" s="66"/>
      <c r="M59" s="46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</row>
    <row r="60" s="30" customFormat="1" ht="36" customHeight="1" spans="1:171">
      <c r="A60" s="45">
        <v>14</v>
      </c>
      <c r="B60" s="58"/>
      <c r="C60" s="45" t="s">
        <v>403</v>
      </c>
      <c r="D60" s="45" t="s">
        <v>404</v>
      </c>
      <c r="E60" s="47">
        <v>29.451096474453</v>
      </c>
      <c r="F60" s="48">
        <v>14.73</v>
      </c>
      <c r="G60" s="62">
        <v>5.89</v>
      </c>
      <c r="H60" s="46" t="s">
        <v>353</v>
      </c>
      <c r="I60" s="57">
        <v>8.84</v>
      </c>
      <c r="J60" s="46" t="s">
        <v>284</v>
      </c>
      <c r="K60" s="57">
        <v>0</v>
      </c>
      <c r="L60" s="66"/>
      <c r="M60" s="46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</row>
    <row r="61" s="30" customFormat="1" ht="36" customHeight="1" spans="1:171">
      <c r="A61" s="45">
        <v>15</v>
      </c>
      <c r="B61" s="58"/>
      <c r="C61" s="45" t="s">
        <v>405</v>
      </c>
      <c r="D61" s="45" t="s">
        <v>406</v>
      </c>
      <c r="E61" s="47">
        <v>9.53851146118527</v>
      </c>
      <c r="F61" s="48">
        <v>4.77</v>
      </c>
      <c r="G61" s="62">
        <v>1.9</v>
      </c>
      <c r="H61" s="46" t="s">
        <v>353</v>
      </c>
      <c r="I61" s="57">
        <v>2.87</v>
      </c>
      <c r="J61" s="46" t="s">
        <v>284</v>
      </c>
      <c r="K61" s="57">
        <v>0</v>
      </c>
      <c r="L61" s="66"/>
      <c r="M61" s="46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</row>
    <row r="62" s="30" customFormat="1" ht="36" customHeight="1" spans="1:171">
      <c r="A62" s="45">
        <v>16</v>
      </c>
      <c r="B62" s="59"/>
      <c r="C62" s="45" t="s">
        <v>407</v>
      </c>
      <c r="D62" s="45" t="s">
        <v>408</v>
      </c>
      <c r="E62" s="47">
        <v>36.0818378253219</v>
      </c>
      <c r="F62" s="48">
        <v>18.04</v>
      </c>
      <c r="G62" s="62">
        <v>7.21</v>
      </c>
      <c r="H62" s="46" t="s">
        <v>353</v>
      </c>
      <c r="I62" s="57">
        <v>10.83</v>
      </c>
      <c r="J62" s="46" t="s">
        <v>284</v>
      </c>
      <c r="K62" s="57">
        <v>0</v>
      </c>
      <c r="L62" s="67"/>
      <c r="M62" s="46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</row>
    <row r="63" s="30" customFormat="1" ht="36" customHeight="1" spans="1:190">
      <c r="A63" s="40" t="s">
        <v>409</v>
      </c>
      <c r="B63" s="52"/>
      <c r="C63" s="40"/>
      <c r="D63" s="40"/>
      <c r="E63" s="44">
        <f>SUM(E64:E68)</f>
        <v>582.69716</v>
      </c>
      <c r="F63" s="41">
        <f>SUM(F64:F68)</f>
        <v>349.56</v>
      </c>
      <c r="G63" s="41">
        <f>SUM(G64:G68)</f>
        <v>0</v>
      </c>
      <c r="H63" s="46" t="s">
        <v>17</v>
      </c>
      <c r="I63" s="41">
        <f>SUM(I64:I68)</f>
        <v>349.56</v>
      </c>
      <c r="J63" s="46" t="s">
        <v>284</v>
      </c>
      <c r="K63" s="41">
        <f>SUM(K64:K68)</f>
        <v>0</v>
      </c>
      <c r="L63" s="41">
        <v>62</v>
      </c>
      <c r="M63" s="40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</row>
    <row r="64" s="30" customFormat="1" ht="36" customHeight="1" spans="1:190">
      <c r="A64" s="54">
        <v>1</v>
      </c>
      <c r="B64" s="45" t="s">
        <v>410</v>
      </c>
      <c r="C64" s="60" t="s">
        <v>411</v>
      </c>
      <c r="D64" s="45" t="s">
        <v>412</v>
      </c>
      <c r="E64" s="47">
        <v>169.148473</v>
      </c>
      <c r="F64" s="57">
        <f>G64+I64+K64</f>
        <v>101.48</v>
      </c>
      <c r="G64" s="57">
        <v>0</v>
      </c>
      <c r="H64" s="46" t="s">
        <v>17</v>
      </c>
      <c r="I64" s="57">
        <v>101.48</v>
      </c>
      <c r="J64" s="46" t="s">
        <v>284</v>
      </c>
      <c r="K64" s="57">
        <v>0</v>
      </c>
      <c r="L64" s="65" t="s">
        <v>413</v>
      </c>
      <c r="M64" s="40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</row>
    <row r="65" s="30" customFormat="1" ht="36" customHeight="1" spans="1:190">
      <c r="A65" s="54">
        <v>2</v>
      </c>
      <c r="B65" s="45"/>
      <c r="C65" s="60" t="s">
        <v>414</v>
      </c>
      <c r="D65" s="45" t="s">
        <v>415</v>
      </c>
      <c r="E65" s="47">
        <v>98.256069</v>
      </c>
      <c r="F65" s="57">
        <f>G65+I65+K65</f>
        <v>58.94</v>
      </c>
      <c r="G65" s="57">
        <v>0</v>
      </c>
      <c r="H65" s="46" t="s">
        <v>17</v>
      </c>
      <c r="I65" s="57">
        <v>58.94</v>
      </c>
      <c r="J65" s="46" t="s">
        <v>284</v>
      </c>
      <c r="K65" s="57">
        <v>0</v>
      </c>
      <c r="L65" s="66"/>
      <c r="M65" s="40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</row>
    <row r="66" s="30" customFormat="1" ht="36" customHeight="1" spans="1:190">
      <c r="A66" s="54">
        <v>3</v>
      </c>
      <c r="B66" s="45"/>
      <c r="C66" s="60" t="s">
        <v>416</v>
      </c>
      <c r="D66" s="45" t="s">
        <v>417</v>
      </c>
      <c r="E66" s="47">
        <v>82.089058</v>
      </c>
      <c r="F66" s="57">
        <f>G66+I66+K66</f>
        <v>49.24</v>
      </c>
      <c r="G66" s="57">
        <v>0</v>
      </c>
      <c r="H66" s="46" t="s">
        <v>17</v>
      </c>
      <c r="I66" s="57">
        <v>49.24</v>
      </c>
      <c r="J66" s="46" t="s">
        <v>284</v>
      </c>
      <c r="K66" s="57">
        <v>0</v>
      </c>
      <c r="L66" s="66"/>
      <c r="M66" s="40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</row>
    <row r="67" s="30" customFormat="1" ht="36" customHeight="1" spans="1:190">
      <c r="A67" s="54">
        <v>4</v>
      </c>
      <c r="B67" s="45"/>
      <c r="C67" s="60" t="s">
        <v>418</v>
      </c>
      <c r="D67" s="45" t="s">
        <v>419</v>
      </c>
      <c r="E67" s="47">
        <v>154.182275</v>
      </c>
      <c r="F67" s="57">
        <f>G67+I67+K67</f>
        <v>92.5</v>
      </c>
      <c r="G67" s="57">
        <v>0</v>
      </c>
      <c r="H67" s="46" t="s">
        <v>17</v>
      </c>
      <c r="I67" s="57">
        <v>92.5</v>
      </c>
      <c r="J67" s="46" t="s">
        <v>284</v>
      </c>
      <c r="K67" s="57">
        <v>0</v>
      </c>
      <c r="L67" s="66"/>
      <c r="M67" s="40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</row>
    <row r="68" s="30" customFormat="1" ht="36" customHeight="1" spans="1:190">
      <c r="A68" s="54">
        <v>5</v>
      </c>
      <c r="B68" s="45" t="s">
        <v>420</v>
      </c>
      <c r="C68" s="60" t="s">
        <v>421</v>
      </c>
      <c r="D68" s="45" t="s">
        <v>422</v>
      </c>
      <c r="E68" s="47">
        <v>79.021285</v>
      </c>
      <c r="F68" s="57">
        <f>G68+I68+K68</f>
        <v>47.4</v>
      </c>
      <c r="G68" s="57">
        <v>0</v>
      </c>
      <c r="H68" s="46" t="s">
        <v>17</v>
      </c>
      <c r="I68" s="57">
        <v>47.4</v>
      </c>
      <c r="J68" s="46" t="s">
        <v>284</v>
      </c>
      <c r="K68" s="57">
        <v>0</v>
      </c>
      <c r="L68" s="67"/>
      <c r="M68" s="40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</row>
    <row r="69" s="30" customFormat="1" ht="36" customHeight="1" spans="1:190">
      <c r="A69" s="40" t="s">
        <v>423</v>
      </c>
      <c r="B69" s="52"/>
      <c r="C69" s="40"/>
      <c r="D69" s="40"/>
      <c r="E69" s="44">
        <f>SUM(E70:E77)</f>
        <v>472.334298</v>
      </c>
      <c r="F69" s="41">
        <f>SUM(F70:F77)</f>
        <v>237.23</v>
      </c>
      <c r="G69" s="41">
        <f>SUM(G70:G77)</f>
        <v>100.43</v>
      </c>
      <c r="H69" s="46" t="s">
        <v>353</v>
      </c>
      <c r="I69" s="41">
        <f>SUM(I70:I77)</f>
        <v>90.91</v>
      </c>
      <c r="J69" s="46" t="s">
        <v>284</v>
      </c>
      <c r="K69" s="41">
        <f>SUM(K70:K77)</f>
        <v>45.89</v>
      </c>
      <c r="L69" s="41">
        <v>80</v>
      </c>
      <c r="M69" s="40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</row>
    <row r="70" s="30" customFormat="1" ht="36" customHeight="1" spans="1:190">
      <c r="A70" s="45">
        <v>1</v>
      </c>
      <c r="B70" s="69" t="s">
        <v>424</v>
      </c>
      <c r="C70" s="69" t="s">
        <v>425</v>
      </c>
      <c r="D70" s="69" t="s">
        <v>426</v>
      </c>
      <c r="E70" s="70">
        <v>70.772686</v>
      </c>
      <c r="F70" s="57">
        <f t="shared" ref="F70:F77" si="2">G70+I70+K70</f>
        <v>21.24</v>
      </c>
      <c r="G70" s="62">
        <v>3.84</v>
      </c>
      <c r="H70" s="45" t="s">
        <v>353</v>
      </c>
      <c r="I70" s="57">
        <v>17.4</v>
      </c>
      <c r="J70" s="46" t="s">
        <v>284</v>
      </c>
      <c r="K70" s="57">
        <v>0</v>
      </c>
      <c r="L70" s="65" t="s">
        <v>427</v>
      </c>
      <c r="M70" s="40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</row>
    <row r="71" s="30" customFormat="1" ht="36" customHeight="1" spans="1:190">
      <c r="A71" s="45">
        <v>2</v>
      </c>
      <c r="B71" s="69"/>
      <c r="C71" s="69" t="s">
        <v>428</v>
      </c>
      <c r="D71" s="69" t="s">
        <v>429</v>
      </c>
      <c r="E71" s="70">
        <v>126.719629</v>
      </c>
      <c r="F71" s="57">
        <f t="shared" si="2"/>
        <v>38.02</v>
      </c>
      <c r="G71" s="62">
        <v>6.82</v>
      </c>
      <c r="H71" s="45" t="s">
        <v>353</v>
      </c>
      <c r="I71" s="57">
        <v>31.2</v>
      </c>
      <c r="J71" s="46" t="s">
        <v>284</v>
      </c>
      <c r="K71" s="57">
        <v>0</v>
      </c>
      <c r="L71" s="66"/>
      <c r="M71" s="40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</row>
    <row r="72" s="30" customFormat="1" ht="36" customHeight="1" spans="1:190">
      <c r="A72" s="45">
        <v>3</v>
      </c>
      <c r="B72" s="69"/>
      <c r="C72" s="69" t="s">
        <v>430</v>
      </c>
      <c r="D72" s="69" t="s">
        <v>431</v>
      </c>
      <c r="E72" s="70">
        <v>83.858731</v>
      </c>
      <c r="F72" s="57">
        <f t="shared" si="2"/>
        <v>25.16</v>
      </c>
      <c r="G72" s="62">
        <v>4.76</v>
      </c>
      <c r="H72" s="45" t="s">
        <v>353</v>
      </c>
      <c r="I72" s="57">
        <v>20.4</v>
      </c>
      <c r="J72" s="46" t="s">
        <v>284</v>
      </c>
      <c r="K72" s="57">
        <v>0</v>
      </c>
      <c r="L72" s="66"/>
      <c r="M72" s="40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</row>
    <row r="73" s="30" customFormat="1" ht="36" customHeight="1" spans="1:190">
      <c r="A73" s="45">
        <v>4</v>
      </c>
      <c r="B73" s="69"/>
      <c r="C73" s="69" t="s">
        <v>432</v>
      </c>
      <c r="D73" s="69" t="s">
        <v>433</v>
      </c>
      <c r="E73" s="70">
        <v>34.609859</v>
      </c>
      <c r="F73" s="57">
        <f t="shared" si="2"/>
        <v>27.69</v>
      </c>
      <c r="G73" s="62">
        <v>0.490000000000002</v>
      </c>
      <c r="H73" s="45" t="s">
        <v>353</v>
      </c>
      <c r="I73" s="57">
        <v>21.91</v>
      </c>
      <c r="J73" s="46" t="s">
        <v>284</v>
      </c>
      <c r="K73" s="57">
        <v>5.29</v>
      </c>
      <c r="L73" s="66"/>
      <c r="M73" s="40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</row>
    <row r="74" s="30" customFormat="1" ht="36" customHeight="1" spans="1:190">
      <c r="A74" s="45">
        <v>5</v>
      </c>
      <c r="B74" s="69"/>
      <c r="C74" s="69" t="s">
        <v>434</v>
      </c>
      <c r="D74" s="69" t="s">
        <v>435</v>
      </c>
      <c r="E74" s="70">
        <v>55.204409</v>
      </c>
      <c r="F74" s="57">
        <f t="shared" si="2"/>
        <v>44.17</v>
      </c>
      <c r="G74" s="62">
        <v>30.67</v>
      </c>
      <c r="H74" s="45" t="s">
        <v>353</v>
      </c>
      <c r="I74" s="57">
        <v>0</v>
      </c>
      <c r="J74" s="46" t="s">
        <v>17</v>
      </c>
      <c r="K74" s="57">
        <v>13.5</v>
      </c>
      <c r="L74" s="66"/>
      <c r="M74" s="40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</row>
    <row r="75" s="30" customFormat="1" ht="36" customHeight="1" spans="1:190">
      <c r="A75" s="45">
        <v>6</v>
      </c>
      <c r="B75" s="69"/>
      <c r="C75" s="69" t="s">
        <v>436</v>
      </c>
      <c r="D75" s="69" t="s">
        <v>437</v>
      </c>
      <c r="E75" s="70">
        <v>21.74284</v>
      </c>
      <c r="F75" s="57">
        <f t="shared" si="2"/>
        <v>17.4</v>
      </c>
      <c r="G75" s="62">
        <v>10.9</v>
      </c>
      <c r="H75" s="45" t="s">
        <v>353</v>
      </c>
      <c r="I75" s="57">
        <v>0</v>
      </c>
      <c r="J75" s="46" t="s">
        <v>17</v>
      </c>
      <c r="K75" s="57">
        <v>6.5</v>
      </c>
      <c r="L75" s="66"/>
      <c r="M75" s="40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</row>
    <row r="76" s="30" customFormat="1" ht="36" customHeight="1" spans="1:190">
      <c r="A76" s="45">
        <v>7</v>
      </c>
      <c r="B76" s="69" t="s">
        <v>438</v>
      </c>
      <c r="C76" s="69" t="s">
        <v>439</v>
      </c>
      <c r="D76" s="69" t="s">
        <v>440</v>
      </c>
      <c r="E76" s="71">
        <v>14.822206</v>
      </c>
      <c r="F76" s="57">
        <f t="shared" si="2"/>
        <v>11.86</v>
      </c>
      <c r="G76" s="62">
        <v>7.46</v>
      </c>
      <c r="H76" s="45" t="s">
        <v>353</v>
      </c>
      <c r="I76" s="57">
        <v>0</v>
      </c>
      <c r="J76" s="46" t="s">
        <v>17</v>
      </c>
      <c r="K76" s="57">
        <v>4.4</v>
      </c>
      <c r="L76" s="66"/>
      <c r="M76" s="40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</row>
    <row r="77" s="30" customFormat="1" ht="36" customHeight="1" spans="1:190">
      <c r="A77" s="45">
        <v>8</v>
      </c>
      <c r="B77" s="72" t="s">
        <v>441</v>
      </c>
      <c r="C77" s="72" t="s">
        <v>442</v>
      </c>
      <c r="D77" s="72" t="s">
        <v>443</v>
      </c>
      <c r="E77" s="73">
        <v>64.603938</v>
      </c>
      <c r="F77" s="57">
        <f t="shared" si="2"/>
        <v>51.69</v>
      </c>
      <c r="G77" s="62">
        <v>35.49</v>
      </c>
      <c r="H77" s="45" t="s">
        <v>353</v>
      </c>
      <c r="I77" s="57">
        <v>0</v>
      </c>
      <c r="J77" s="46" t="s">
        <v>17</v>
      </c>
      <c r="K77" s="57">
        <v>16.2</v>
      </c>
      <c r="L77" s="67"/>
      <c r="M77" s="40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</row>
    <row r="78" s="30" customFormat="1" ht="36" customHeight="1" spans="1:190">
      <c r="A78" s="40" t="s">
        <v>444</v>
      </c>
      <c r="B78" s="52"/>
      <c r="C78" s="40"/>
      <c r="D78" s="40"/>
      <c r="E78" s="44">
        <f>SUM(E79:E90)</f>
        <v>305.328666</v>
      </c>
      <c r="F78" s="41">
        <f>SUM(F79:F90)</f>
        <v>183.27</v>
      </c>
      <c r="G78" s="41">
        <f>SUM(G79:G90)</f>
        <v>90.89</v>
      </c>
      <c r="H78" s="45" t="s">
        <v>353</v>
      </c>
      <c r="I78" s="41">
        <f>SUM(I79:I90)</f>
        <v>0</v>
      </c>
      <c r="J78" s="46" t="s">
        <v>17</v>
      </c>
      <c r="K78" s="41">
        <f>SUM(K79:K90)</f>
        <v>92.38</v>
      </c>
      <c r="L78" s="41">
        <v>28</v>
      </c>
      <c r="M78" s="40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</row>
    <row r="79" s="30" customFormat="1" ht="36" customHeight="1" spans="1:190">
      <c r="A79" s="54">
        <v>1</v>
      </c>
      <c r="B79" s="45" t="s">
        <v>445</v>
      </c>
      <c r="C79" s="59" t="s">
        <v>446</v>
      </c>
      <c r="D79" s="45" t="s">
        <v>447</v>
      </c>
      <c r="E79" s="47">
        <v>45.564268</v>
      </c>
      <c r="F79" s="57">
        <f>G79+I79+K79</f>
        <v>27.34</v>
      </c>
      <c r="G79" s="62">
        <v>13.67</v>
      </c>
      <c r="H79" s="45" t="s">
        <v>353</v>
      </c>
      <c r="I79" s="57">
        <v>0</v>
      </c>
      <c r="J79" s="46" t="s">
        <v>17</v>
      </c>
      <c r="K79" s="57">
        <v>13.67</v>
      </c>
      <c r="L79" s="65" t="s">
        <v>448</v>
      </c>
      <c r="M79" s="40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</row>
    <row r="80" s="30" customFormat="1" ht="36" customHeight="1" spans="1:190">
      <c r="A80" s="54">
        <v>2</v>
      </c>
      <c r="B80" s="45"/>
      <c r="C80" s="45" t="s">
        <v>449</v>
      </c>
      <c r="D80" s="45" t="s">
        <v>450</v>
      </c>
      <c r="E80" s="47">
        <v>3.968275</v>
      </c>
      <c r="F80" s="57">
        <f t="shared" ref="F80:F90" si="3">G80+I80+K80</f>
        <v>2.4704</v>
      </c>
      <c r="G80" s="62">
        <v>1.28</v>
      </c>
      <c r="H80" s="45" t="s">
        <v>353</v>
      </c>
      <c r="I80" s="57">
        <v>0</v>
      </c>
      <c r="J80" s="46" t="s">
        <v>17</v>
      </c>
      <c r="K80" s="80">
        <v>1.1904</v>
      </c>
      <c r="L80" s="66"/>
      <c r="M80" s="40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</row>
    <row r="81" s="30" customFormat="1" ht="36" customHeight="1" spans="1:190">
      <c r="A81" s="54">
        <v>3</v>
      </c>
      <c r="B81" s="45" t="s">
        <v>241</v>
      </c>
      <c r="C81" s="45" t="s">
        <v>451</v>
      </c>
      <c r="D81" s="45" t="s">
        <v>452</v>
      </c>
      <c r="E81" s="47">
        <v>11.887069</v>
      </c>
      <c r="F81" s="57">
        <f t="shared" si="3"/>
        <v>7.14</v>
      </c>
      <c r="G81" s="62">
        <v>3.57</v>
      </c>
      <c r="H81" s="45" t="s">
        <v>353</v>
      </c>
      <c r="I81" s="57">
        <v>0</v>
      </c>
      <c r="J81" s="46" t="s">
        <v>17</v>
      </c>
      <c r="K81" s="57">
        <v>3.57</v>
      </c>
      <c r="L81" s="66"/>
      <c r="M81" s="46">
        <v>0.00389999999999979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</row>
    <row r="82" s="30" customFormat="1" ht="36" customHeight="1" spans="1:190">
      <c r="A82" s="54">
        <v>4</v>
      </c>
      <c r="B82" s="45"/>
      <c r="C82" s="45" t="s">
        <v>453</v>
      </c>
      <c r="D82" s="45" t="s">
        <v>454</v>
      </c>
      <c r="E82" s="47">
        <v>22.994471</v>
      </c>
      <c r="F82" s="57">
        <f t="shared" si="3"/>
        <v>13.7261</v>
      </c>
      <c r="G82" s="74">
        <f>6.96-0.0739</f>
        <v>6.8861</v>
      </c>
      <c r="H82" s="45" t="s">
        <v>353</v>
      </c>
      <c r="I82" s="57">
        <v>0</v>
      </c>
      <c r="J82" s="46" t="s">
        <v>17</v>
      </c>
      <c r="K82" s="57">
        <v>6.84</v>
      </c>
      <c r="L82" s="66"/>
      <c r="M82" s="46">
        <v>0.00479999999999947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</row>
    <row r="83" s="30" customFormat="1" ht="36" customHeight="1" spans="1:190">
      <c r="A83" s="54">
        <v>5</v>
      </c>
      <c r="B83" s="45"/>
      <c r="C83" s="45" t="s">
        <v>455</v>
      </c>
      <c r="D83" s="45" t="s">
        <v>456</v>
      </c>
      <c r="E83" s="47">
        <v>29.714387</v>
      </c>
      <c r="F83" s="57">
        <f t="shared" si="3"/>
        <v>17.83</v>
      </c>
      <c r="G83" s="62">
        <v>8.91</v>
      </c>
      <c r="H83" s="45" t="s">
        <v>353</v>
      </c>
      <c r="I83" s="57">
        <v>0</v>
      </c>
      <c r="J83" s="46" t="s">
        <v>17</v>
      </c>
      <c r="K83" s="57">
        <v>8.92</v>
      </c>
      <c r="L83" s="66"/>
      <c r="M83" s="46">
        <v>0.0014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</row>
    <row r="84" s="30" customFormat="1" ht="36" customHeight="1" spans="1:190">
      <c r="A84" s="54">
        <v>6</v>
      </c>
      <c r="B84" s="45" t="s">
        <v>235</v>
      </c>
      <c r="C84" s="45" t="s">
        <v>457</v>
      </c>
      <c r="D84" s="45" t="s">
        <v>458</v>
      </c>
      <c r="E84" s="47">
        <v>23.737134</v>
      </c>
      <c r="F84" s="57">
        <f t="shared" si="3"/>
        <v>14.25</v>
      </c>
      <c r="G84" s="62">
        <v>7.13</v>
      </c>
      <c r="H84" s="45" t="s">
        <v>353</v>
      </c>
      <c r="I84" s="57">
        <v>0</v>
      </c>
      <c r="J84" s="46" t="s">
        <v>17</v>
      </c>
      <c r="K84" s="57">
        <v>7.12</v>
      </c>
      <c r="L84" s="66"/>
      <c r="M84" s="40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</row>
    <row r="85" s="30" customFormat="1" ht="36" customHeight="1" spans="1:190">
      <c r="A85" s="54">
        <v>7</v>
      </c>
      <c r="B85" s="45"/>
      <c r="C85" s="45" t="s">
        <v>459</v>
      </c>
      <c r="D85" s="45" t="s">
        <v>460</v>
      </c>
      <c r="E85" s="47">
        <v>15.816855</v>
      </c>
      <c r="F85" s="57">
        <f t="shared" si="3"/>
        <v>9.5</v>
      </c>
      <c r="G85" s="62">
        <v>4.76</v>
      </c>
      <c r="H85" s="45" t="s">
        <v>353</v>
      </c>
      <c r="I85" s="57">
        <v>0</v>
      </c>
      <c r="J85" s="46" t="s">
        <v>17</v>
      </c>
      <c r="K85" s="57">
        <v>4.74</v>
      </c>
      <c r="L85" s="66"/>
      <c r="M85" s="40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</row>
    <row r="86" s="30" customFormat="1" ht="36" customHeight="1" spans="1:190">
      <c r="A86" s="54">
        <v>8</v>
      </c>
      <c r="B86" s="45"/>
      <c r="C86" s="45" t="s">
        <v>461</v>
      </c>
      <c r="D86" s="45" t="s">
        <v>462</v>
      </c>
      <c r="E86" s="47">
        <v>83.989239</v>
      </c>
      <c r="F86" s="57">
        <f t="shared" si="3"/>
        <v>50.3935</v>
      </c>
      <c r="G86" s="74">
        <f>24.3+0.0739</f>
        <v>24.3739</v>
      </c>
      <c r="H86" s="45" t="s">
        <v>353</v>
      </c>
      <c r="I86" s="57">
        <v>0</v>
      </c>
      <c r="J86" s="46" t="s">
        <v>17</v>
      </c>
      <c r="K86" s="80">
        <v>26.0196</v>
      </c>
      <c r="L86" s="66"/>
      <c r="M86" s="4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</row>
    <row r="87" s="30" customFormat="1" ht="36" customHeight="1" spans="1:190">
      <c r="A87" s="54">
        <v>9</v>
      </c>
      <c r="B87" s="45"/>
      <c r="C87" s="45" t="s">
        <v>463</v>
      </c>
      <c r="D87" s="45" t="s">
        <v>460</v>
      </c>
      <c r="E87" s="47">
        <v>19.759111</v>
      </c>
      <c r="F87" s="57">
        <f t="shared" si="3"/>
        <v>11.86</v>
      </c>
      <c r="G87" s="62">
        <v>5.94</v>
      </c>
      <c r="H87" s="45" t="s">
        <v>353</v>
      </c>
      <c r="I87" s="57">
        <v>0</v>
      </c>
      <c r="J87" s="46" t="s">
        <v>17</v>
      </c>
      <c r="K87" s="57">
        <v>5.92</v>
      </c>
      <c r="L87" s="66"/>
      <c r="M87" s="4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</row>
    <row r="88" s="30" customFormat="1" ht="36" customHeight="1" spans="1:190">
      <c r="A88" s="54">
        <v>10</v>
      </c>
      <c r="B88" s="45" t="s">
        <v>237</v>
      </c>
      <c r="C88" s="45" t="s">
        <v>464</v>
      </c>
      <c r="D88" s="45" t="s">
        <v>465</v>
      </c>
      <c r="E88" s="47">
        <v>22.963233</v>
      </c>
      <c r="F88" s="57">
        <f t="shared" si="3"/>
        <v>13.78</v>
      </c>
      <c r="G88" s="62">
        <v>6.89</v>
      </c>
      <c r="H88" s="45" t="s">
        <v>353</v>
      </c>
      <c r="I88" s="57">
        <v>0</v>
      </c>
      <c r="J88" s="46" t="s">
        <v>17</v>
      </c>
      <c r="K88" s="57">
        <v>6.89</v>
      </c>
      <c r="L88" s="66"/>
      <c r="M88" s="4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</row>
    <row r="89" s="30" customFormat="1" ht="36" customHeight="1" spans="1:190">
      <c r="A89" s="54">
        <v>11</v>
      </c>
      <c r="B89" s="45"/>
      <c r="C89" s="45" t="s">
        <v>466</v>
      </c>
      <c r="D89" s="45" t="s">
        <v>467</v>
      </c>
      <c r="E89" s="47">
        <v>14.9675</v>
      </c>
      <c r="F89" s="57">
        <f t="shared" si="3"/>
        <v>8.99</v>
      </c>
      <c r="G89" s="62">
        <v>4.49</v>
      </c>
      <c r="H89" s="45" t="s">
        <v>353</v>
      </c>
      <c r="I89" s="57">
        <v>0</v>
      </c>
      <c r="J89" s="46" t="s">
        <v>17</v>
      </c>
      <c r="K89" s="57">
        <v>4.5</v>
      </c>
      <c r="L89" s="66"/>
      <c r="M89" s="4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</row>
    <row r="90" s="30" customFormat="1" ht="36" customHeight="1" spans="1:190">
      <c r="A90" s="54">
        <v>12</v>
      </c>
      <c r="B90" s="55"/>
      <c r="C90" s="55" t="s">
        <v>468</v>
      </c>
      <c r="D90" s="55" t="s">
        <v>469</v>
      </c>
      <c r="E90" s="75">
        <v>9.967124</v>
      </c>
      <c r="F90" s="57">
        <f t="shared" si="3"/>
        <v>5.99</v>
      </c>
      <c r="G90" s="62">
        <v>2.99</v>
      </c>
      <c r="H90" s="45" t="s">
        <v>353</v>
      </c>
      <c r="I90" s="65">
        <v>0</v>
      </c>
      <c r="J90" s="46" t="s">
        <v>17</v>
      </c>
      <c r="K90" s="57">
        <v>3</v>
      </c>
      <c r="L90" s="67"/>
      <c r="M90" s="4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</row>
    <row r="91" s="30" customFormat="1" ht="36" customHeight="1" spans="1:190">
      <c r="A91" s="40" t="s">
        <v>470</v>
      </c>
      <c r="B91" s="52"/>
      <c r="C91" s="40"/>
      <c r="D91" s="40"/>
      <c r="E91" s="44">
        <f>SUM(E92:E96)</f>
        <v>80.160551</v>
      </c>
      <c r="F91" s="41">
        <f>SUM(F92:F96)</f>
        <v>64.16</v>
      </c>
      <c r="G91" s="41">
        <f>SUM(G92:G96)</f>
        <v>41.16</v>
      </c>
      <c r="H91" s="46" t="s">
        <v>17</v>
      </c>
      <c r="I91" s="41">
        <f>SUM(I92:I96)</f>
        <v>0</v>
      </c>
      <c r="J91" s="46" t="s">
        <v>17</v>
      </c>
      <c r="K91" s="41">
        <f>SUM(K92:K96)</f>
        <v>23</v>
      </c>
      <c r="L91" s="41">
        <v>5</v>
      </c>
      <c r="M91" s="4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</row>
    <row r="92" s="30" customFormat="1" ht="36" customHeight="1" spans="1:190">
      <c r="A92" s="54">
        <v>1</v>
      </c>
      <c r="B92" s="55" t="s">
        <v>471</v>
      </c>
      <c r="C92" s="76" t="s">
        <v>472</v>
      </c>
      <c r="D92" s="55" t="s">
        <v>473</v>
      </c>
      <c r="E92" s="47">
        <v>20.853721</v>
      </c>
      <c r="F92" s="57">
        <f>G92+I92+K92</f>
        <v>16.69</v>
      </c>
      <c r="G92" s="62">
        <v>11.69</v>
      </c>
      <c r="H92" s="45" t="s">
        <v>353</v>
      </c>
      <c r="I92" s="57">
        <v>0</v>
      </c>
      <c r="J92" s="46" t="s">
        <v>17</v>
      </c>
      <c r="K92" s="57">
        <v>5</v>
      </c>
      <c r="L92" s="65" t="s">
        <v>474</v>
      </c>
      <c r="M92" s="4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</row>
    <row r="93" s="30" customFormat="1" ht="36" customHeight="1" spans="1:190">
      <c r="A93" s="54">
        <v>2</v>
      </c>
      <c r="B93" s="58"/>
      <c r="C93" s="76" t="s">
        <v>475</v>
      </c>
      <c r="D93" s="45" t="s">
        <v>476</v>
      </c>
      <c r="E93" s="47">
        <v>21.458107</v>
      </c>
      <c r="F93" s="57">
        <f>G93+I93+K93</f>
        <v>17.17</v>
      </c>
      <c r="G93" s="62">
        <v>13.17</v>
      </c>
      <c r="H93" s="45" t="s">
        <v>353</v>
      </c>
      <c r="I93" s="57">
        <v>0</v>
      </c>
      <c r="J93" s="46" t="s">
        <v>17</v>
      </c>
      <c r="K93" s="57">
        <v>4</v>
      </c>
      <c r="L93" s="66"/>
      <c r="M93" s="4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</row>
    <row r="94" s="30" customFormat="1" ht="36" customHeight="1" spans="1:190">
      <c r="A94" s="54">
        <v>3</v>
      </c>
      <c r="B94" s="58"/>
      <c r="C94" s="76" t="s">
        <v>477</v>
      </c>
      <c r="D94" s="45" t="s">
        <v>478</v>
      </c>
      <c r="E94" s="47">
        <v>17.516994</v>
      </c>
      <c r="F94" s="57">
        <f>G94+I94+K94</f>
        <v>14.02</v>
      </c>
      <c r="G94" s="62">
        <v>7.02</v>
      </c>
      <c r="H94" s="45" t="s">
        <v>353</v>
      </c>
      <c r="I94" s="57">
        <v>0</v>
      </c>
      <c r="J94" s="46" t="s">
        <v>17</v>
      </c>
      <c r="K94" s="57">
        <v>7</v>
      </c>
      <c r="L94" s="66"/>
      <c r="M94" s="4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</row>
    <row r="95" s="30" customFormat="1" ht="36" customHeight="1" spans="1:190">
      <c r="A95" s="54">
        <v>4</v>
      </c>
      <c r="B95" s="58"/>
      <c r="C95" s="76" t="s">
        <v>479</v>
      </c>
      <c r="D95" s="45" t="s">
        <v>480</v>
      </c>
      <c r="E95" s="47">
        <v>13.640631</v>
      </c>
      <c r="F95" s="57">
        <f>G95+I95+K95</f>
        <v>10.92</v>
      </c>
      <c r="G95" s="62">
        <v>5.92</v>
      </c>
      <c r="H95" s="45" t="s">
        <v>353</v>
      </c>
      <c r="I95" s="57">
        <v>0</v>
      </c>
      <c r="J95" s="46" t="s">
        <v>17</v>
      </c>
      <c r="K95" s="57">
        <v>5</v>
      </c>
      <c r="L95" s="66"/>
      <c r="M95" s="4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</row>
    <row r="96" s="30" customFormat="1" ht="36" customHeight="1" spans="1:190">
      <c r="A96" s="54">
        <v>5</v>
      </c>
      <c r="B96" s="59"/>
      <c r="C96" s="76" t="s">
        <v>481</v>
      </c>
      <c r="D96" s="45" t="s">
        <v>482</v>
      </c>
      <c r="E96" s="47">
        <v>6.691098</v>
      </c>
      <c r="F96" s="57">
        <f>G96+I96+K96</f>
        <v>5.36</v>
      </c>
      <c r="G96" s="57">
        <v>3.36</v>
      </c>
      <c r="H96" s="45" t="s">
        <v>353</v>
      </c>
      <c r="I96" s="65">
        <v>0</v>
      </c>
      <c r="J96" s="46" t="s">
        <v>17</v>
      </c>
      <c r="K96" s="57">
        <v>2</v>
      </c>
      <c r="L96" s="67"/>
      <c r="M96" s="4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</row>
    <row r="97" s="30" customFormat="1" ht="36" customHeight="1" spans="1:190">
      <c r="A97" s="40" t="s">
        <v>483</v>
      </c>
      <c r="B97" s="52"/>
      <c r="C97" s="40"/>
      <c r="D97" s="40"/>
      <c r="E97" s="41">
        <f>SUM(E98:E114)</f>
        <v>316.2168</v>
      </c>
      <c r="F97" s="42">
        <f>SUM(F98:F114)</f>
        <v>189.39</v>
      </c>
      <c r="G97" s="41">
        <f>SUM(G98:G114)</f>
        <v>131.91</v>
      </c>
      <c r="H97" s="46" t="s">
        <v>353</v>
      </c>
      <c r="I97" s="41">
        <f>SUM(I98:I114)</f>
        <v>0</v>
      </c>
      <c r="J97" s="46" t="s">
        <v>17</v>
      </c>
      <c r="K97" s="41">
        <f>SUM(K98:K114)</f>
        <v>57.48</v>
      </c>
      <c r="L97" s="41">
        <v>55</v>
      </c>
      <c r="M97" s="4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</row>
    <row r="98" s="30" customFormat="1" ht="36" customHeight="1" spans="1:190">
      <c r="A98" s="54">
        <v>1</v>
      </c>
      <c r="B98" s="45" t="s">
        <v>484</v>
      </c>
      <c r="C98" s="45" t="s">
        <v>485</v>
      </c>
      <c r="D98" s="45" t="s">
        <v>486</v>
      </c>
      <c r="E98" s="57">
        <v>17.3664</v>
      </c>
      <c r="F98" s="57">
        <f>G98+I98+K98</f>
        <v>10.42</v>
      </c>
      <c r="G98" s="77">
        <v>10.42</v>
      </c>
      <c r="H98" s="46" t="s">
        <v>353</v>
      </c>
      <c r="I98" s="57">
        <v>0</v>
      </c>
      <c r="J98" s="46" t="s">
        <v>17</v>
      </c>
      <c r="K98" s="57">
        <v>0</v>
      </c>
      <c r="L98" s="57" t="s">
        <v>487</v>
      </c>
      <c r="M98" s="4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</row>
    <row r="99" s="30" customFormat="1" ht="36" customHeight="1" spans="1:190">
      <c r="A99" s="54">
        <v>2</v>
      </c>
      <c r="B99" s="45"/>
      <c r="C99" s="45" t="s">
        <v>488</v>
      </c>
      <c r="D99" s="45" t="s">
        <v>489</v>
      </c>
      <c r="E99" s="57">
        <v>10.7882</v>
      </c>
      <c r="F99" s="57">
        <f t="shared" ref="F99:F114" si="4">G99+I99+K99</f>
        <v>6.48</v>
      </c>
      <c r="G99" s="77">
        <v>6.48</v>
      </c>
      <c r="H99" s="46" t="s">
        <v>353</v>
      </c>
      <c r="I99" s="57">
        <v>0</v>
      </c>
      <c r="J99" s="46" t="s">
        <v>17</v>
      </c>
      <c r="K99" s="57">
        <v>0</v>
      </c>
      <c r="L99" s="57"/>
      <c r="M99" s="4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</row>
    <row r="100" s="30" customFormat="1" ht="36" customHeight="1" spans="1:190">
      <c r="A100" s="54">
        <v>3</v>
      </c>
      <c r="B100" s="45"/>
      <c r="C100" s="45" t="s">
        <v>490</v>
      </c>
      <c r="D100" s="45" t="s">
        <v>491</v>
      </c>
      <c r="E100" s="57">
        <v>21.8569</v>
      </c>
      <c r="F100" s="57">
        <f t="shared" si="4"/>
        <v>13.12</v>
      </c>
      <c r="G100" s="77">
        <v>6.62</v>
      </c>
      <c r="H100" s="46" t="s">
        <v>353</v>
      </c>
      <c r="I100" s="57">
        <v>0</v>
      </c>
      <c r="J100" s="46" t="s">
        <v>17</v>
      </c>
      <c r="K100" s="57">
        <v>6.5</v>
      </c>
      <c r="L100" s="57"/>
      <c r="M100" s="4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</row>
    <row r="101" s="30" customFormat="1" ht="36" customHeight="1" spans="1:190">
      <c r="A101" s="54">
        <v>4</v>
      </c>
      <c r="B101" s="45"/>
      <c r="C101" s="45" t="s">
        <v>492</v>
      </c>
      <c r="D101" s="45" t="s">
        <v>493</v>
      </c>
      <c r="E101" s="57">
        <v>74.83</v>
      </c>
      <c r="F101" s="57">
        <f t="shared" si="4"/>
        <v>44.9</v>
      </c>
      <c r="G101" s="77">
        <v>44.9</v>
      </c>
      <c r="H101" s="46" t="s">
        <v>353</v>
      </c>
      <c r="I101" s="57">
        <v>0</v>
      </c>
      <c r="J101" s="46" t="s">
        <v>17</v>
      </c>
      <c r="K101" s="57">
        <v>0</v>
      </c>
      <c r="L101" s="57"/>
      <c r="M101" s="4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</row>
    <row r="102" s="30" customFormat="1" ht="36" customHeight="1" spans="1:190">
      <c r="A102" s="54">
        <v>5</v>
      </c>
      <c r="B102" s="45"/>
      <c r="C102" s="45" t="s">
        <v>494</v>
      </c>
      <c r="D102" s="45" t="s">
        <v>495</v>
      </c>
      <c r="E102" s="62">
        <v>17.0242</v>
      </c>
      <c r="F102" s="57">
        <f t="shared" si="4"/>
        <v>10.22</v>
      </c>
      <c r="G102" s="57">
        <v>5.17</v>
      </c>
      <c r="H102" s="46" t="s">
        <v>353</v>
      </c>
      <c r="I102" s="57">
        <v>0</v>
      </c>
      <c r="J102" s="46" t="s">
        <v>17</v>
      </c>
      <c r="K102" s="57">
        <v>5.05</v>
      </c>
      <c r="L102" s="57"/>
      <c r="M102" s="4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</row>
    <row r="103" s="30" customFormat="1" ht="36" customHeight="1" spans="1:190">
      <c r="A103" s="54">
        <v>6</v>
      </c>
      <c r="B103" s="45"/>
      <c r="C103" s="45" t="s">
        <v>496</v>
      </c>
      <c r="D103" s="45" t="s">
        <v>497</v>
      </c>
      <c r="E103" s="57">
        <v>19.3092</v>
      </c>
      <c r="F103" s="57">
        <f t="shared" si="4"/>
        <v>10.5</v>
      </c>
      <c r="G103" s="57">
        <v>5.58</v>
      </c>
      <c r="H103" s="46" t="s">
        <v>353</v>
      </c>
      <c r="I103" s="57">
        <v>0</v>
      </c>
      <c r="J103" s="46" t="s">
        <v>17</v>
      </c>
      <c r="K103" s="57">
        <v>4.92</v>
      </c>
      <c r="L103" s="57"/>
      <c r="M103" s="4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</row>
    <row r="104" s="30" customFormat="1" ht="36" customHeight="1" spans="1:190">
      <c r="A104" s="54">
        <v>7</v>
      </c>
      <c r="B104" s="45"/>
      <c r="C104" s="45" t="s">
        <v>498</v>
      </c>
      <c r="D104" s="45" t="s">
        <v>499</v>
      </c>
      <c r="E104" s="57">
        <v>13.0219</v>
      </c>
      <c r="F104" s="57">
        <f t="shared" si="4"/>
        <v>7.82</v>
      </c>
      <c r="G104" s="77">
        <v>7.82</v>
      </c>
      <c r="H104" s="46" t="s">
        <v>353</v>
      </c>
      <c r="I104" s="57">
        <v>0</v>
      </c>
      <c r="J104" s="46" t="s">
        <v>17</v>
      </c>
      <c r="K104" s="57">
        <v>0</v>
      </c>
      <c r="L104" s="57"/>
      <c r="M104" s="4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</row>
    <row r="105" s="30" customFormat="1" ht="36" customHeight="1" spans="1:190">
      <c r="A105" s="54">
        <v>8</v>
      </c>
      <c r="B105" s="45"/>
      <c r="C105" s="45" t="s">
        <v>500</v>
      </c>
      <c r="D105" s="45" t="s">
        <v>501</v>
      </c>
      <c r="E105" s="57">
        <v>3.6486</v>
      </c>
      <c r="F105" s="57">
        <f t="shared" si="4"/>
        <v>2.19</v>
      </c>
      <c r="G105" s="77">
        <v>2.19</v>
      </c>
      <c r="H105" s="46" t="s">
        <v>353</v>
      </c>
      <c r="I105" s="57">
        <v>0</v>
      </c>
      <c r="J105" s="46" t="s">
        <v>17</v>
      </c>
      <c r="K105" s="57">
        <v>0</v>
      </c>
      <c r="L105" s="57"/>
      <c r="M105" s="4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</row>
    <row r="106" s="30" customFormat="1" ht="36" customHeight="1" spans="1:190">
      <c r="A106" s="54">
        <v>9</v>
      </c>
      <c r="B106" s="45" t="s">
        <v>502</v>
      </c>
      <c r="C106" s="45" t="s">
        <v>503</v>
      </c>
      <c r="D106" s="45" t="s">
        <v>504</v>
      </c>
      <c r="E106" s="78">
        <v>2.6938</v>
      </c>
      <c r="F106" s="57">
        <f t="shared" si="4"/>
        <v>2.41</v>
      </c>
      <c r="G106" s="77">
        <v>1.62</v>
      </c>
      <c r="H106" s="46" t="s">
        <v>353</v>
      </c>
      <c r="I106" s="57">
        <v>0</v>
      </c>
      <c r="J106" s="46" t="s">
        <v>17</v>
      </c>
      <c r="K106" s="78">
        <v>0.79</v>
      </c>
      <c r="L106" s="57"/>
      <c r="M106" s="4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</row>
    <row r="107" s="30" customFormat="1" ht="36" customHeight="1" spans="1:190">
      <c r="A107" s="54">
        <v>10</v>
      </c>
      <c r="B107" s="45"/>
      <c r="C107" s="45" t="s">
        <v>505</v>
      </c>
      <c r="D107" s="45" t="s">
        <v>506</v>
      </c>
      <c r="E107" s="78">
        <v>14.7364</v>
      </c>
      <c r="F107" s="57">
        <f t="shared" si="4"/>
        <v>8.74</v>
      </c>
      <c r="G107" s="57">
        <v>4.37</v>
      </c>
      <c r="H107" s="46" t="s">
        <v>353</v>
      </c>
      <c r="I107" s="57">
        <v>0</v>
      </c>
      <c r="J107" s="46" t="s">
        <v>17</v>
      </c>
      <c r="K107" s="78">
        <v>4.37</v>
      </c>
      <c r="L107" s="57"/>
      <c r="M107" s="4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</row>
    <row r="108" s="30" customFormat="1" ht="36" customHeight="1" spans="1:190">
      <c r="A108" s="54">
        <v>11</v>
      </c>
      <c r="B108" s="45"/>
      <c r="C108" s="45" t="s">
        <v>507</v>
      </c>
      <c r="D108" s="45" t="s">
        <v>508</v>
      </c>
      <c r="E108" s="78">
        <v>24.3094</v>
      </c>
      <c r="F108" s="57">
        <f t="shared" si="4"/>
        <v>14.59</v>
      </c>
      <c r="G108" s="57">
        <v>7.38</v>
      </c>
      <c r="H108" s="46" t="s">
        <v>353</v>
      </c>
      <c r="I108" s="57">
        <v>0</v>
      </c>
      <c r="J108" s="46" t="s">
        <v>17</v>
      </c>
      <c r="K108" s="78">
        <v>7.21</v>
      </c>
      <c r="L108" s="57"/>
      <c r="M108" s="4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</row>
    <row r="109" s="30" customFormat="1" ht="36" customHeight="1" spans="1:190">
      <c r="A109" s="54">
        <v>12</v>
      </c>
      <c r="B109" s="45"/>
      <c r="C109" s="45" t="s">
        <v>509</v>
      </c>
      <c r="D109" s="45" t="s">
        <v>510</v>
      </c>
      <c r="E109" s="78">
        <v>5.6121</v>
      </c>
      <c r="F109" s="57">
        <f t="shared" si="4"/>
        <v>3.37</v>
      </c>
      <c r="G109" s="57">
        <v>1.71</v>
      </c>
      <c r="H109" s="46" t="s">
        <v>353</v>
      </c>
      <c r="I109" s="57">
        <v>0</v>
      </c>
      <c r="J109" s="46" t="s">
        <v>17</v>
      </c>
      <c r="K109" s="78">
        <v>1.66</v>
      </c>
      <c r="L109" s="57"/>
      <c r="M109" s="4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</row>
    <row r="110" s="30" customFormat="1" ht="36" customHeight="1" spans="1:190">
      <c r="A110" s="54">
        <v>13</v>
      </c>
      <c r="B110" s="45"/>
      <c r="C110" s="45" t="s">
        <v>511</v>
      </c>
      <c r="D110" s="45" t="s">
        <v>512</v>
      </c>
      <c r="E110" s="78">
        <v>19.0536</v>
      </c>
      <c r="F110" s="57">
        <f t="shared" si="4"/>
        <v>11.44</v>
      </c>
      <c r="G110" s="57">
        <v>5.79</v>
      </c>
      <c r="H110" s="46" t="s">
        <v>353</v>
      </c>
      <c r="I110" s="57">
        <v>0</v>
      </c>
      <c r="J110" s="46" t="s">
        <v>17</v>
      </c>
      <c r="K110" s="78">
        <v>5.65</v>
      </c>
      <c r="L110" s="57"/>
      <c r="M110" s="4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</row>
    <row r="111" s="30" customFormat="1" ht="36" customHeight="1" spans="1:190">
      <c r="A111" s="54">
        <v>14</v>
      </c>
      <c r="B111" s="45"/>
      <c r="C111" s="45" t="s">
        <v>513</v>
      </c>
      <c r="D111" s="45" t="s">
        <v>514</v>
      </c>
      <c r="E111" s="78">
        <v>19.959</v>
      </c>
      <c r="F111" s="57">
        <f t="shared" si="4"/>
        <v>11.98</v>
      </c>
      <c r="G111" s="57">
        <v>6.06</v>
      </c>
      <c r="H111" s="46" t="s">
        <v>353</v>
      </c>
      <c r="I111" s="57">
        <v>0</v>
      </c>
      <c r="J111" s="46" t="s">
        <v>17</v>
      </c>
      <c r="K111" s="78">
        <v>5.92</v>
      </c>
      <c r="L111" s="57"/>
      <c r="M111" s="4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</row>
    <row r="112" s="30" customFormat="1" ht="36" customHeight="1" spans="1:190">
      <c r="A112" s="54">
        <v>15</v>
      </c>
      <c r="B112" s="45"/>
      <c r="C112" s="45" t="s">
        <v>515</v>
      </c>
      <c r="D112" s="45" t="s">
        <v>516</v>
      </c>
      <c r="E112" s="78">
        <v>17.5436</v>
      </c>
      <c r="F112" s="57">
        <f t="shared" si="4"/>
        <v>10.53</v>
      </c>
      <c r="G112" s="57">
        <v>5.33</v>
      </c>
      <c r="H112" s="46" t="s">
        <v>353</v>
      </c>
      <c r="I112" s="57">
        <v>0</v>
      </c>
      <c r="J112" s="46" t="s">
        <v>17</v>
      </c>
      <c r="K112" s="78">
        <v>5.2</v>
      </c>
      <c r="L112" s="57"/>
      <c r="M112" s="4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</row>
    <row r="113" s="30" customFormat="1" ht="36" customHeight="1" spans="1:190">
      <c r="A113" s="54">
        <v>16</v>
      </c>
      <c r="B113" s="45"/>
      <c r="C113" s="45" t="s">
        <v>517</v>
      </c>
      <c r="D113" s="45" t="s">
        <v>518</v>
      </c>
      <c r="E113" s="78">
        <v>4.9165</v>
      </c>
      <c r="F113" s="57">
        <f t="shared" si="4"/>
        <v>2.95</v>
      </c>
      <c r="G113" s="57">
        <v>1.5</v>
      </c>
      <c r="H113" s="46" t="s">
        <v>353</v>
      </c>
      <c r="I113" s="57">
        <v>0</v>
      </c>
      <c r="J113" s="46" t="s">
        <v>17</v>
      </c>
      <c r="K113" s="78">
        <v>1.45</v>
      </c>
      <c r="L113" s="57"/>
      <c r="M113" s="4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</row>
    <row r="114" s="30" customFormat="1" ht="36" customHeight="1" spans="1:190">
      <c r="A114" s="54">
        <v>17</v>
      </c>
      <c r="B114" s="45"/>
      <c r="C114" s="45" t="s">
        <v>519</v>
      </c>
      <c r="D114" s="45" t="s">
        <v>520</v>
      </c>
      <c r="E114" s="78">
        <v>29.547</v>
      </c>
      <c r="F114" s="57">
        <f t="shared" si="4"/>
        <v>17.73</v>
      </c>
      <c r="G114" s="57">
        <v>8.97</v>
      </c>
      <c r="H114" s="46" t="s">
        <v>353</v>
      </c>
      <c r="I114" s="57">
        <v>0</v>
      </c>
      <c r="J114" s="46" t="s">
        <v>17</v>
      </c>
      <c r="K114" s="78">
        <v>8.76</v>
      </c>
      <c r="L114" s="57"/>
      <c r="M114" s="4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</row>
    <row r="115" s="30" customFormat="1" ht="36" customHeight="1" spans="1:190">
      <c r="A115" s="40" t="s">
        <v>521</v>
      </c>
      <c r="B115" s="52"/>
      <c r="C115" s="52"/>
      <c r="D115" s="40"/>
      <c r="E115" s="41">
        <f>SUM(E116:E132)</f>
        <v>282.0539</v>
      </c>
      <c r="F115" s="41">
        <f>SUM(F116:F132)</f>
        <v>280</v>
      </c>
      <c r="G115" s="41">
        <f>SUM(G116:G132)</f>
        <v>280</v>
      </c>
      <c r="H115" s="79" t="s">
        <v>522</v>
      </c>
      <c r="I115" s="41">
        <f>SUM(I116:I132)</f>
        <v>0</v>
      </c>
      <c r="J115" s="46" t="s">
        <v>17</v>
      </c>
      <c r="K115" s="41">
        <f>SUM(K116:K132)</f>
        <v>0</v>
      </c>
      <c r="L115" s="41">
        <v>0</v>
      </c>
      <c r="M115" s="4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</row>
    <row r="116" s="30" customFormat="1" ht="36" customHeight="1" spans="1:190">
      <c r="A116" s="54">
        <v>1</v>
      </c>
      <c r="B116" s="45" t="s">
        <v>445</v>
      </c>
      <c r="C116" s="45" t="s">
        <v>523</v>
      </c>
      <c r="D116" s="45" t="s">
        <v>524</v>
      </c>
      <c r="E116" s="57">
        <v>77.7727</v>
      </c>
      <c r="F116" s="57">
        <f t="shared" ref="F116:F118" si="5">G116+I116+K116</f>
        <v>77</v>
      </c>
      <c r="G116" s="57">
        <v>77</v>
      </c>
      <c r="H116" s="79" t="s">
        <v>522</v>
      </c>
      <c r="I116" s="57">
        <v>0</v>
      </c>
      <c r="J116" s="46" t="s">
        <v>17</v>
      </c>
      <c r="K116" s="57">
        <v>0</v>
      </c>
      <c r="L116" s="46"/>
      <c r="M116" s="4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</row>
    <row r="117" s="30" customFormat="1" ht="36" customHeight="1" spans="1:190">
      <c r="A117" s="54">
        <v>2</v>
      </c>
      <c r="B117" s="45" t="s">
        <v>241</v>
      </c>
      <c r="C117" s="45" t="s">
        <v>525</v>
      </c>
      <c r="D117" s="45" t="s">
        <v>526</v>
      </c>
      <c r="E117" s="57">
        <v>115.2958</v>
      </c>
      <c r="F117" s="57">
        <f t="shared" si="5"/>
        <v>115</v>
      </c>
      <c r="G117" s="57">
        <v>115</v>
      </c>
      <c r="H117" s="79" t="s">
        <v>522</v>
      </c>
      <c r="I117" s="57">
        <v>0</v>
      </c>
      <c r="J117" s="46" t="s">
        <v>17</v>
      </c>
      <c r="K117" s="57">
        <v>0</v>
      </c>
      <c r="L117" s="46"/>
      <c r="M117" s="4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</row>
    <row r="118" s="30" customFormat="1" ht="36" customHeight="1" spans="1:190">
      <c r="A118" s="54">
        <v>3</v>
      </c>
      <c r="B118" s="45" t="s">
        <v>235</v>
      </c>
      <c r="C118" s="45" t="s">
        <v>527</v>
      </c>
      <c r="D118" s="45" t="s">
        <v>528</v>
      </c>
      <c r="E118" s="57">
        <v>88.9854</v>
      </c>
      <c r="F118" s="57">
        <f t="shared" si="5"/>
        <v>88</v>
      </c>
      <c r="G118" s="57">
        <v>88</v>
      </c>
      <c r="H118" s="79" t="s">
        <v>522</v>
      </c>
      <c r="I118" s="57">
        <v>0</v>
      </c>
      <c r="J118" s="46" t="s">
        <v>17</v>
      </c>
      <c r="K118" s="57">
        <v>0</v>
      </c>
      <c r="L118" s="46"/>
      <c r="M118" s="4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</row>
  </sheetData>
  <autoFilter ref="A1:M118">
    <extLst/>
  </autoFilter>
  <mergeCells count="53">
    <mergeCell ref="A1:C1"/>
    <mergeCell ref="A2:M2"/>
    <mergeCell ref="F3:M3"/>
    <mergeCell ref="F4:K4"/>
    <mergeCell ref="B6:C6"/>
    <mergeCell ref="A7:C7"/>
    <mergeCell ref="A32:C32"/>
    <mergeCell ref="A46:C46"/>
    <mergeCell ref="A63:C63"/>
    <mergeCell ref="A69:C69"/>
    <mergeCell ref="A78:C78"/>
    <mergeCell ref="A91:C91"/>
    <mergeCell ref="A97:C97"/>
    <mergeCell ref="A115:C115"/>
    <mergeCell ref="A4:A5"/>
    <mergeCell ref="B4:B5"/>
    <mergeCell ref="B8:B9"/>
    <mergeCell ref="B10:B13"/>
    <mergeCell ref="B14:B21"/>
    <mergeCell ref="B22:B31"/>
    <mergeCell ref="B33:B35"/>
    <mergeCell ref="B36:B37"/>
    <mergeCell ref="B38:B39"/>
    <mergeCell ref="B40:B41"/>
    <mergeCell ref="B42:B45"/>
    <mergeCell ref="B48:B49"/>
    <mergeCell ref="B50:B52"/>
    <mergeCell ref="B53:B55"/>
    <mergeCell ref="B56:B62"/>
    <mergeCell ref="B64:B67"/>
    <mergeCell ref="B70:B75"/>
    <mergeCell ref="B79:B80"/>
    <mergeCell ref="B81:B83"/>
    <mergeCell ref="B84:B87"/>
    <mergeCell ref="B88:B90"/>
    <mergeCell ref="B92:B96"/>
    <mergeCell ref="B98:B105"/>
    <mergeCell ref="B106:B114"/>
    <mergeCell ref="C4:C5"/>
    <mergeCell ref="D4:D5"/>
    <mergeCell ref="E4:E5"/>
    <mergeCell ref="H33:H36"/>
    <mergeCell ref="L4:L5"/>
    <mergeCell ref="L8:L31"/>
    <mergeCell ref="L33:L45"/>
    <mergeCell ref="L47:L62"/>
    <mergeCell ref="L64:L68"/>
    <mergeCell ref="L70:L77"/>
    <mergeCell ref="L79:L90"/>
    <mergeCell ref="L92:L96"/>
    <mergeCell ref="L98:L114"/>
    <mergeCell ref="L116:L118"/>
    <mergeCell ref="M4:M5"/>
  </mergeCells>
  <printOptions horizontalCentered="1"/>
  <pageMargins left="0.393700787401575" right="0.393700787401575" top="0.511811023622047" bottom="0.47244094488189" header="0.511811023622047" footer="0.31496062992126"/>
  <pageSetup paperSize="9" scale="93" fitToHeight="0" orientation="landscape"/>
  <headerFooter alignWithMargins="0">
    <oddFooter>&amp;C&amp;"宋体"&amp;11第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C7" sqref="C7:C13"/>
    </sheetView>
  </sheetViews>
  <sheetFormatPr defaultColWidth="9" defaultRowHeight="13.5"/>
  <cols>
    <col min="1" max="1" width="6.875" style="18" customWidth="1"/>
    <col min="2" max="2" width="9.875" style="18" customWidth="1"/>
    <col min="3" max="3" width="16.875" style="18" customWidth="1"/>
    <col min="4" max="4" width="9.75" style="18" customWidth="1"/>
    <col min="5" max="6" width="9" style="18" customWidth="1"/>
    <col min="7" max="7" width="10" style="18" customWidth="1"/>
    <col min="8" max="8" width="11.75" style="18" customWidth="1"/>
    <col min="9" max="10" width="9" style="18" customWidth="1"/>
    <col min="11" max="11" width="9.625" style="18" customWidth="1"/>
    <col min="12" max="16384" width="9" style="19"/>
  </cols>
  <sheetData>
    <row r="1" ht="20.1" customHeight="1" spans="1:1">
      <c r="A1" s="18" t="s">
        <v>529</v>
      </c>
    </row>
    <row r="2" ht="32.1" customHeight="1" spans="1:11">
      <c r="A2" s="20" t="s">
        <v>530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32.1" customHeight="1" spans="1:11">
      <c r="A3" s="21" t="s">
        <v>2</v>
      </c>
      <c r="B3" s="21" t="s">
        <v>3</v>
      </c>
      <c r="C3" s="21"/>
      <c r="D3" s="21" t="s">
        <v>5</v>
      </c>
      <c r="E3" s="21"/>
      <c r="F3" s="21"/>
      <c r="G3" s="21"/>
      <c r="H3" s="21"/>
      <c r="I3" s="21"/>
      <c r="J3" s="21" t="s">
        <v>6</v>
      </c>
      <c r="K3" s="21" t="s">
        <v>7</v>
      </c>
    </row>
    <row r="4" ht="36.95" customHeight="1" spans="1:11">
      <c r="A4" s="21"/>
      <c r="B4" s="21"/>
      <c r="C4" s="21"/>
      <c r="D4" s="21" t="s">
        <v>11</v>
      </c>
      <c r="E4" s="21" t="s">
        <v>12</v>
      </c>
      <c r="F4" s="21" t="s">
        <v>13</v>
      </c>
      <c r="G4" s="21" t="s">
        <v>14</v>
      </c>
      <c r="H4" s="21" t="s">
        <v>13</v>
      </c>
      <c r="I4" s="21" t="s">
        <v>15</v>
      </c>
      <c r="J4" s="21"/>
      <c r="K4" s="21"/>
    </row>
    <row r="5" ht="33" customHeight="1" spans="1:11">
      <c r="A5" s="22" t="s">
        <v>16</v>
      </c>
      <c r="B5" s="22"/>
      <c r="C5" s="22"/>
      <c r="D5" s="22">
        <f>E5+G5+I5</f>
        <v>31.818667</v>
      </c>
      <c r="E5" s="22">
        <f>E6</f>
        <v>0</v>
      </c>
      <c r="F5" s="22" t="s">
        <v>18</v>
      </c>
      <c r="G5" s="22">
        <f>G6</f>
        <v>31.818667</v>
      </c>
      <c r="H5" s="23" t="s">
        <v>284</v>
      </c>
      <c r="I5" s="22">
        <f>I6</f>
        <v>0</v>
      </c>
      <c r="J5" s="22" t="s">
        <v>17</v>
      </c>
      <c r="K5" s="21"/>
    </row>
    <row r="6" ht="24" customHeight="1" spans="1:11">
      <c r="A6" s="24" t="s">
        <v>531</v>
      </c>
      <c r="B6" s="25" t="s">
        <v>532</v>
      </c>
      <c r="C6" s="26" t="s">
        <v>11</v>
      </c>
      <c r="D6" s="27">
        <f>SUM(D7:D13)</f>
        <v>31.818667</v>
      </c>
      <c r="E6" s="28">
        <f>SUM(E7:E10)</f>
        <v>0</v>
      </c>
      <c r="F6" s="22" t="s">
        <v>17</v>
      </c>
      <c r="G6" s="28">
        <f>SUM(G7:G13)</f>
        <v>31.818667</v>
      </c>
      <c r="H6" s="23" t="s">
        <v>284</v>
      </c>
      <c r="I6" s="22">
        <v>0</v>
      </c>
      <c r="J6" s="22" t="s">
        <v>17</v>
      </c>
      <c r="K6" s="23"/>
    </row>
    <row r="7" ht="39" customHeight="1" spans="1:11">
      <c r="A7" s="24"/>
      <c r="B7" s="25"/>
      <c r="C7" s="23" t="s">
        <v>533</v>
      </c>
      <c r="D7" s="23">
        <v>3.416999</v>
      </c>
      <c r="E7" s="23">
        <v>0</v>
      </c>
      <c r="F7" s="23" t="s">
        <v>17</v>
      </c>
      <c r="G7" s="23">
        <v>3.416999</v>
      </c>
      <c r="H7" s="23" t="s">
        <v>284</v>
      </c>
      <c r="I7" s="23">
        <v>0</v>
      </c>
      <c r="J7" s="29" t="s">
        <v>534</v>
      </c>
      <c r="K7" s="23" t="s">
        <v>77</v>
      </c>
    </row>
    <row r="8" ht="24" spans="1:11">
      <c r="A8" s="24"/>
      <c r="B8" s="25"/>
      <c r="C8" s="23" t="s">
        <v>535</v>
      </c>
      <c r="D8" s="23">
        <v>1.70693</v>
      </c>
      <c r="E8" s="23">
        <v>0</v>
      </c>
      <c r="F8" s="23" t="s">
        <v>17</v>
      </c>
      <c r="G8" s="23">
        <v>1.70693</v>
      </c>
      <c r="H8" s="23" t="s">
        <v>284</v>
      </c>
      <c r="I8" s="23">
        <v>0</v>
      </c>
      <c r="J8" s="29" t="s">
        <v>534</v>
      </c>
      <c r="K8" s="23" t="s">
        <v>77</v>
      </c>
    </row>
    <row r="9" ht="42.95" customHeight="1" spans="1:11">
      <c r="A9" s="24"/>
      <c r="B9" s="25"/>
      <c r="C9" s="23" t="s">
        <v>536</v>
      </c>
      <c r="D9" s="23">
        <v>7.193514</v>
      </c>
      <c r="E9" s="23">
        <v>0</v>
      </c>
      <c r="F9" s="23" t="s">
        <v>17</v>
      </c>
      <c r="G9" s="23">
        <v>7.193514</v>
      </c>
      <c r="H9" s="23" t="s">
        <v>284</v>
      </c>
      <c r="I9" s="23">
        <v>0</v>
      </c>
      <c r="J9" s="29" t="s">
        <v>534</v>
      </c>
      <c r="K9" s="23" t="s">
        <v>77</v>
      </c>
    </row>
    <row r="10" ht="42" customHeight="1" spans="1:11">
      <c r="A10" s="24"/>
      <c r="B10" s="25"/>
      <c r="C10" s="23" t="s">
        <v>537</v>
      </c>
      <c r="D10" s="23">
        <v>16.8289</v>
      </c>
      <c r="E10" s="23">
        <v>0</v>
      </c>
      <c r="F10" s="23" t="s">
        <v>17</v>
      </c>
      <c r="G10" s="23">
        <v>16.8289</v>
      </c>
      <c r="H10" s="23" t="s">
        <v>284</v>
      </c>
      <c r="I10" s="23">
        <v>0</v>
      </c>
      <c r="J10" s="29" t="s">
        <v>534</v>
      </c>
      <c r="K10" s="23" t="s">
        <v>77</v>
      </c>
    </row>
    <row r="11" ht="24" spans="1:11">
      <c r="A11" s="24"/>
      <c r="B11" s="25"/>
      <c r="C11" s="23" t="s">
        <v>538</v>
      </c>
      <c r="D11" s="23">
        <v>1.402816</v>
      </c>
      <c r="E11" s="23">
        <v>0</v>
      </c>
      <c r="F11" s="23" t="s">
        <v>17</v>
      </c>
      <c r="G11" s="23">
        <v>1.402816</v>
      </c>
      <c r="H11" s="23" t="s">
        <v>284</v>
      </c>
      <c r="I11" s="23">
        <v>0</v>
      </c>
      <c r="J11" s="29" t="s">
        <v>534</v>
      </c>
      <c r="K11" s="23" t="s">
        <v>40</v>
      </c>
    </row>
    <row r="12" ht="24" spans="1:11">
      <c r="A12" s="24"/>
      <c r="B12" s="25"/>
      <c r="C12" s="23" t="s">
        <v>539</v>
      </c>
      <c r="D12" s="23">
        <v>0.347349</v>
      </c>
      <c r="E12" s="23">
        <v>0</v>
      </c>
      <c r="F12" s="23" t="s">
        <v>17</v>
      </c>
      <c r="G12" s="23">
        <v>0.347349</v>
      </c>
      <c r="H12" s="23" t="s">
        <v>284</v>
      </c>
      <c r="I12" s="23">
        <v>0</v>
      </c>
      <c r="J12" s="29" t="s">
        <v>534</v>
      </c>
      <c r="K12" s="23" t="s">
        <v>40</v>
      </c>
    </row>
    <row r="13" ht="24" spans="1:11">
      <c r="A13" s="24"/>
      <c r="B13" s="25"/>
      <c r="C13" s="23" t="s">
        <v>540</v>
      </c>
      <c r="D13" s="23">
        <v>0.922159</v>
      </c>
      <c r="E13" s="23">
        <v>0</v>
      </c>
      <c r="F13" s="23" t="s">
        <v>17</v>
      </c>
      <c r="G13" s="23">
        <v>0.922159</v>
      </c>
      <c r="H13" s="23" t="s">
        <v>284</v>
      </c>
      <c r="I13" s="23">
        <v>0</v>
      </c>
      <c r="J13" s="29" t="s">
        <v>534</v>
      </c>
      <c r="K13" s="23" t="s">
        <v>40</v>
      </c>
    </row>
  </sheetData>
  <mergeCells count="10">
    <mergeCell ref="A1:B1"/>
    <mergeCell ref="A2:K2"/>
    <mergeCell ref="D3:I3"/>
    <mergeCell ref="A5:C5"/>
    <mergeCell ref="A3:A4"/>
    <mergeCell ref="A6:A13"/>
    <mergeCell ref="B6:B13"/>
    <mergeCell ref="J3:J4"/>
    <mergeCell ref="K3:K4"/>
    <mergeCell ref="B3:C4"/>
  </mergeCells>
  <printOptions horizontalCentered="1"/>
  <pageMargins left="0.55" right="0.55" top="0.589583333333333" bottom="0.589583333333333" header="0.509722222222222" footer="0.509722222222222"/>
  <pageSetup paperSize="9" scale="9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E19" sqref="E19"/>
    </sheetView>
  </sheetViews>
  <sheetFormatPr defaultColWidth="9" defaultRowHeight="13.5" outlineLevelCol="5"/>
  <cols>
    <col min="1" max="1" width="5.625" style="1" customWidth="1"/>
    <col min="2" max="2" width="18.625" style="2" customWidth="1"/>
    <col min="3" max="3" width="18" style="1" customWidth="1"/>
    <col min="4" max="4" width="10.625" style="1" customWidth="1"/>
    <col min="5" max="5" width="21.75" style="1" customWidth="1"/>
    <col min="6" max="6" width="8.625" style="1" customWidth="1"/>
    <col min="7" max="16384" width="9" style="1"/>
  </cols>
  <sheetData>
    <row r="1" ht="18.75" spans="1:6">
      <c r="A1" s="3" t="s">
        <v>541</v>
      </c>
      <c r="B1" s="4"/>
      <c r="C1" s="3"/>
      <c r="D1" s="5"/>
      <c r="E1" s="5"/>
      <c r="F1" s="5"/>
    </row>
    <row r="2" ht="27" spans="1:6">
      <c r="A2" s="6" t="s">
        <v>542</v>
      </c>
      <c r="B2" s="6"/>
      <c r="C2" s="6"/>
      <c r="D2" s="6"/>
      <c r="E2" s="6"/>
      <c r="F2" s="6"/>
    </row>
    <row r="3" ht="14.25" spans="1:6">
      <c r="A3" s="5"/>
      <c r="B3" s="7"/>
      <c r="C3" s="5"/>
      <c r="D3" s="5"/>
      <c r="E3" s="8" t="s">
        <v>278</v>
      </c>
      <c r="F3" s="8"/>
    </row>
    <row r="4" ht="33.95" customHeight="1" spans="1:6">
      <c r="A4" s="9" t="s">
        <v>2</v>
      </c>
      <c r="B4" s="9" t="s">
        <v>543</v>
      </c>
      <c r="C4" s="9" t="s">
        <v>29</v>
      </c>
      <c r="D4" s="10" t="s">
        <v>544</v>
      </c>
      <c r="E4" s="9" t="s">
        <v>545</v>
      </c>
      <c r="F4" s="9" t="s">
        <v>7</v>
      </c>
    </row>
    <row r="5" ht="56.25" customHeight="1" spans="1:6">
      <c r="A5" s="11" t="s">
        <v>35</v>
      </c>
      <c r="B5" s="11"/>
      <c r="C5" s="11"/>
      <c r="D5" s="12">
        <f>SUM(D6:D41)</f>
        <v>3800</v>
      </c>
      <c r="E5" s="13" t="s">
        <v>546</v>
      </c>
      <c r="F5" s="11"/>
    </row>
    <row r="6" ht="36" customHeight="1" spans="1:6">
      <c r="A6" s="11">
        <v>1</v>
      </c>
      <c r="B6" s="11" t="s">
        <v>65</v>
      </c>
      <c r="C6" s="11" t="s">
        <v>547</v>
      </c>
      <c r="D6" s="11">
        <v>95</v>
      </c>
      <c r="E6" s="14" t="s">
        <v>548</v>
      </c>
      <c r="F6" s="15" t="s">
        <v>549</v>
      </c>
    </row>
    <row r="7" ht="36" customHeight="1" spans="1:6">
      <c r="A7" s="11">
        <v>2</v>
      </c>
      <c r="B7" s="11" t="s">
        <v>59</v>
      </c>
      <c r="C7" s="11" t="s">
        <v>547</v>
      </c>
      <c r="D7" s="11">
        <v>47.5</v>
      </c>
      <c r="E7" s="14" t="s">
        <v>550</v>
      </c>
      <c r="F7" s="16"/>
    </row>
    <row r="8" ht="36" customHeight="1" spans="1:6">
      <c r="A8" s="11">
        <v>3</v>
      </c>
      <c r="B8" s="11" t="s">
        <v>57</v>
      </c>
      <c r="C8" s="11" t="s">
        <v>547</v>
      </c>
      <c r="D8" s="11">
        <v>95</v>
      </c>
      <c r="E8" s="14" t="s">
        <v>548</v>
      </c>
      <c r="F8" s="16"/>
    </row>
    <row r="9" ht="36" customHeight="1" spans="1:6">
      <c r="A9" s="11">
        <v>4</v>
      </c>
      <c r="B9" s="11" t="s">
        <v>61</v>
      </c>
      <c r="C9" s="11" t="s">
        <v>547</v>
      </c>
      <c r="D9" s="11">
        <v>47.5</v>
      </c>
      <c r="E9" s="14" t="s">
        <v>550</v>
      </c>
      <c r="F9" s="16"/>
    </row>
    <row r="10" ht="36" customHeight="1" spans="1:6">
      <c r="A10" s="11">
        <v>5</v>
      </c>
      <c r="B10" s="11" t="s">
        <v>551</v>
      </c>
      <c r="C10" s="11" t="s">
        <v>547</v>
      </c>
      <c r="D10" s="11">
        <v>95</v>
      </c>
      <c r="E10" s="14" t="s">
        <v>548</v>
      </c>
      <c r="F10" s="16"/>
    </row>
    <row r="11" ht="36" customHeight="1" spans="1:6">
      <c r="A11" s="11">
        <v>6</v>
      </c>
      <c r="B11" s="11" t="s">
        <v>188</v>
      </c>
      <c r="C11" s="11" t="s">
        <v>547</v>
      </c>
      <c r="D11" s="11">
        <v>95</v>
      </c>
      <c r="E11" s="14" t="s">
        <v>548</v>
      </c>
      <c r="F11" s="16"/>
    </row>
    <row r="12" ht="36" customHeight="1" spans="1:6">
      <c r="A12" s="11">
        <v>7</v>
      </c>
      <c r="B12" s="11" t="s">
        <v>552</v>
      </c>
      <c r="C12" s="11" t="s">
        <v>547</v>
      </c>
      <c r="D12" s="11">
        <v>95</v>
      </c>
      <c r="E12" s="14" t="s">
        <v>548</v>
      </c>
      <c r="F12" s="16"/>
    </row>
    <row r="13" ht="36" customHeight="1" spans="1:6">
      <c r="A13" s="11">
        <v>8</v>
      </c>
      <c r="B13" s="11" t="s">
        <v>160</v>
      </c>
      <c r="C13" s="11" t="s">
        <v>547</v>
      </c>
      <c r="D13" s="11">
        <v>190</v>
      </c>
      <c r="E13" s="14" t="s">
        <v>553</v>
      </c>
      <c r="F13" s="16"/>
    </row>
    <row r="14" ht="36" customHeight="1" spans="1:6">
      <c r="A14" s="11">
        <v>9</v>
      </c>
      <c r="B14" s="11" t="s">
        <v>167</v>
      </c>
      <c r="C14" s="11" t="s">
        <v>547</v>
      </c>
      <c r="D14" s="11">
        <v>190</v>
      </c>
      <c r="E14" s="14" t="s">
        <v>553</v>
      </c>
      <c r="F14" s="16"/>
    </row>
    <row r="15" ht="36" customHeight="1" spans="1:6">
      <c r="A15" s="11">
        <v>10</v>
      </c>
      <c r="B15" s="11" t="s">
        <v>176</v>
      </c>
      <c r="C15" s="11" t="s">
        <v>547</v>
      </c>
      <c r="D15" s="11">
        <v>190</v>
      </c>
      <c r="E15" s="14" t="s">
        <v>554</v>
      </c>
      <c r="F15" s="16"/>
    </row>
    <row r="16" ht="36" customHeight="1" spans="1:6">
      <c r="A16" s="11">
        <v>11</v>
      </c>
      <c r="B16" s="11" t="s">
        <v>555</v>
      </c>
      <c r="C16" s="11" t="s">
        <v>547</v>
      </c>
      <c r="D16" s="11">
        <v>95</v>
      </c>
      <c r="E16" s="14" t="s">
        <v>548</v>
      </c>
      <c r="F16" s="16"/>
    </row>
    <row r="17" ht="36" customHeight="1" spans="1:6">
      <c r="A17" s="11">
        <v>12</v>
      </c>
      <c r="B17" s="11" t="s">
        <v>556</v>
      </c>
      <c r="C17" s="11" t="s">
        <v>547</v>
      </c>
      <c r="D17" s="11">
        <v>95</v>
      </c>
      <c r="E17" s="14" t="s">
        <v>548</v>
      </c>
      <c r="F17" s="16"/>
    </row>
    <row r="18" ht="36" customHeight="1" spans="1:6">
      <c r="A18" s="11">
        <v>13</v>
      </c>
      <c r="B18" s="11" t="s">
        <v>557</v>
      </c>
      <c r="C18" s="11" t="s">
        <v>547</v>
      </c>
      <c r="D18" s="11">
        <v>95</v>
      </c>
      <c r="E18" s="14" t="s">
        <v>548</v>
      </c>
      <c r="F18" s="16"/>
    </row>
    <row r="19" ht="36" customHeight="1" spans="1:6">
      <c r="A19" s="11">
        <v>14</v>
      </c>
      <c r="B19" s="11" t="s">
        <v>202</v>
      </c>
      <c r="C19" s="11" t="s">
        <v>547</v>
      </c>
      <c r="D19" s="11">
        <v>95</v>
      </c>
      <c r="E19" s="14" t="s">
        <v>548</v>
      </c>
      <c r="F19" s="16"/>
    </row>
    <row r="20" ht="36" customHeight="1" spans="1:6">
      <c r="A20" s="11">
        <v>15</v>
      </c>
      <c r="B20" s="11" t="s">
        <v>558</v>
      </c>
      <c r="C20" s="11" t="s">
        <v>547</v>
      </c>
      <c r="D20" s="11">
        <v>95</v>
      </c>
      <c r="E20" s="14" t="s">
        <v>548</v>
      </c>
      <c r="F20" s="16"/>
    </row>
    <row r="21" ht="36" customHeight="1" spans="1:6">
      <c r="A21" s="11">
        <v>16</v>
      </c>
      <c r="B21" s="11" t="s">
        <v>559</v>
      </c>
      <c r="C21" s="11" t="s">
        <v>547</v>
      </c>
      <c r="D21" s="11">
        <v>95</v>
      </c>
      <c r="E21" s="14" t="s">
        <v>548</v>
      </c>
      <c r="F21" s="16"/>
    </row>
    <row r="22" ht="36" customHeight="1" spans="1:6">
      <c r="A22" s="11">
        <v>17</v>
      </c>
      <c r="B22" s="11" t="s">
        <v>560</v>
      </c>
      <c r="C22" s="11" t="s">
        <v>547</v>
      </c>
      <c r="D22" s="11">
        <v>95</v>
      </c>
      <c r="E22" s="14" t="s">
        <v>561</v>
      </c>
      <c r="F22" s="16"/>
    </row>
    <row r="23" ht="36" customHeight="1" spans="1:6">
      <c r="A23" s="11">
        <v>18</v>
      </c>
      <c r="B23" s="11" t="s">
        <v>562</v>
      </c>
      <c r="C23" s="11" t="s">
        <v>547</v>
      </c>
      <c r="D23" s="11">
        <v>95</v>
      </c>
      <c r="E23" s="14" t="s">
        <v>563</v>
      </c>
      <c r="F23" s="17"/>
    </row>
    <row r="24" ht="36" customHeight="1" spans="1:6">
      <c r="A24" s="11">
        <v>19</v>
      </c>
      <c r="B24" s="11" t="s">
        <v>564</v>
      </c>
      <c r="C24" s="11" t="s">
        <v>547</v>
      </c>
      <c r="D24" s="11">
        <v>95</v>
      </c>
      <c r="E24" s="14" t="s">
        <v>565</v>
      </c>
      <c r="F24" s="15" t="s">
        <v>566</v>
      </c>
    </row>
    <row r="25" ht="36" customHeight="1" spans="1:6">
      <c r="A25" s="11">
        <v>20</v>
      </c>
      <c r="B25" s="11" t="s">
        <v>567</v>
      </c>
      <c r="C25" s="11" t="s">
        <v>547</v>
      </c>
      <c r="D25" s="11">
        <v>95</v>
      </c>
      <c r="E25" s="14" t="s">
        <v>563</v>
      </c>
      <c r="F25" s="16"/>
    </row>
    <row r="26" ht="36" customHeight="1" spans="1:6">
      <c r="A26" s="11">
        <v>21</v>
      </c>
      <c r="B26" s="11" t="s">
        <v>568</v>
      </c>
      <c r="C26" s="11" t="s">
        <v>547</v>
      </c>
      <c r="D26" s="11">
        <v>95</v>
      </c>
      <c r="E26" s="14" t="s">
        <v>563</v>
      </c>
      <c r="F26" s="16"/>
    </row>
    <row r="27" ht="36" customHeight="1" spans="1:6">
      <c r="A27" s="11">
        <v>22</v>
      </c>
      <c r="B27" s="11" t="s">
        <v>254</v>
      </c>
      <c r="C27" s="11" t="s">
        <v>547</v>
      </c>
      <c r="D27" s="11">
        <v>95</v>
      </c>
      <c r="E27" s="14" t="s">
        <v>563</v>
      </c>
      <c r="F27" s="16"/>
    </row>
    <row r="28" ht="36" customHeight="1" spans="1:6">
      <c r="A28" s="11">
        <v>23</v>
      </c>
      <c r="B28" s="11" t="s">
        <v>569</v>
      </c>
      <c r="C28" s="11" t="s">
        <v>547</v>
      </c>
      <c r="D28" s="11">
        <v>47.5</v>
      </c>
      <c r="E28" s="14" t="s">
        <v>570</v>
      </c>
      <c r="F28" s="16"/>
    </row>
    <row r="29" ht="36" customHeight="1" spans="1:6">
      <c r="A29" s="11">
        <v>24</v>
      </c>
      <c r="B29" s="11" t="s">
        <v>571</v>
      </c>
      <c r="C29" s="11" t="s">
        <v>547</v>
      </c>
      <c r="D29" s="11">
        <v>95</v>
      </c>
      <c r="E29" s="14" t="s">
        <v>563</v>
      </c>
      <c r="F29" s="16"/>
    </row>
    <row r="30" ht="36" customHeight="1" spans="1:6">
      <c r="A30" s="11">
        <v>25</v>
      </c>
      <c r="B30" s="11" t="s">
        <v>225</v>
      </c>
      <c r="C30" s="11" t="s">
        <v>547</v>
      </c>
      <c r="D30" s="11">
        <v>47.5</v>
      </c>
      <c r="E30" s="14" t="s">
        <v>570</v>
      </c>
      <c r="F30" s="16"/>
    </row>
    <row r="31" ht="36" customHeight="1" spans="1:6">
      <c r="A31" s="11">
        <v>26</v>
      </c>
      <c r="B31" s="11" t="s">
        <v>68</v>
      </c>
      <c r="C31" s="11" t="s">
        <v>547</v>
      </c>
      <c r="D31" s="11">
        <v>47.5</v>
      </c>
      <c r="E31" s="14" t="s">
        <v>570</v>
      </c>
      <c r="F31" s="16"/>
    </row>
    <row r="32" ht="36" customHeight="1" spans="1:6">
      <c r="A32" s="11">
        <v>27</v>
      </c>
      <c r="B32" s="11" t="s">
        <v>84</v>
      </c>
      <c r="C32" s="11" t="s">
        <v>547</v>
      </c>
      <c r="D32" s="11">
        <v>190</v>
      </c>
      <c r="E32" s="14" t="s">
        <v>572</v>
      </c>
      <c r="F32" s="16"/>
    </row>
    <row r="33" ht="36" customHeight="1" spans="1:6">
      <c r="A33" s="11">
        <v>28</v>
      </c>
      <c r="B33" s="11" t="s">
        <v>72</v>
      </c>
      <c r="C33" s="11" t="s">
        <v>547</v>
      </c>
      <c r="D33" s="11">
        <v>95</v>
      </c>
      <c r="E33" s="14" t="s">
        <v>563</v>
      </c>
      <c r="F33" s="16"/>
    </row>
    <row r="34" ht="36" customHeight="1" spans="1:6">
      <c r="A34" s="11">
        <v>29</v>
      </c>
      <c r="B34" s="11" t="s">
        <v>573</v>
      </c>
      <c r="C34" s="11" t="s">
        <v>547</v>
      </c>
      <c r="D34" s="11">
        <v>95</v>
      </c>
      <c r="E34" s="14" t="s">
        <v>574</v>
      </c>
      <c r="F34" s="16"/>
    </row>
    <row r="35" ht="36" customHeight="1" spans="1:6">
      <c r="A35" s="11">
        <v>30</v>
      </c>
      <c r="B35" s="11" t="s">
        <v>575</v>
      </c>
      <c r="C35" s="11" t="s">
        <v>547</v>
      </c>
      <c r="D35" s="11">
        <v>95</v>
      </c>
      <c r="E35" s="14" t="s">
        <v>563</v>
      </c>
      <c r="F35" s="16"/>
    </row>
    <row r="36" ht="36" customHeight="1" spans="1:6">
      <c r="A36" s="11">
        <v>31</v>
      </c>
      <c r="B36" s="11" t="s">
        <v>169</v>
      </c>
      <c r="C36" s="11" t="s">
        <v>547</v>
      </c>
      <c r="D36" s="11">
        <v>190</v>
      </c>
      <c r="E36" s="14" t="s">
        <v>572</v>
      </c>
      <c r="F36" s="16"/>
    </row>
    <row r="37" ht="36" customHeight="1" spans="1:6">
      <c r="A37" s="11">
        <v>32</v>
      </c>
      <c r="B37" s="11" t="s">
        <v>162</v>
      </c>
      <c r="C37" s="11" t="s">
        <v>547</v>
      </c>
      <c r="D37" s="11">
        <v>190</v>
      </c>
      <c r="E37" s="14" t="s">
        <v>572</v>
      </c>
      <c r="F37" s="16"/>
    </row>
    <row r="38" ht="36" customHeight="1" spans="1:6">
      <c r="A38" s="11">
        <v>33</v>
      </c>
      <c r="B38" s="11" t="s">
        <v>196</v>
      </c>
      <c r="C38" s="11" t="s">
        <v>547</v>
      </c>
      <c r="D38" s="11">
        <v>190</v>
      </c>
      <c r="E38" s="14" t="s">
        <v>572</v>
      </c>
      <c r="F38" s="16"/>
    </row>
    <row r="39" ht="36" customHeight="1" spans="1:6">
      <c r="A39" s="11">
        <v>34</v>
      </c>
      <c r="B39" s="11" t="s">
        <v>192</v>
      </c>
      <c r="C39" s="11" t="s">
        <v>547</v>
      </c>
      <c r="D39" s="11">
        <v>95</v>
      </c>
      <c r="E39" s="14" t="s">
        <v>563</v>
      </c>
      <c r="F39" s="16"/>
    </row>
    <row r="40" ht="36" customHeight="1" spans="1:6">
      <c r="A40" s="11">
        <v>35</v>
      </c>
      <c r="B40" s="11" t="s">
        <v>576</v>
      </c>
      <c r="C40" s="11" t="s">
        <v>547</v>
      </c>
      <c r="D40" s="11">
        <v>47.5</v>
      </c>
      <c r="E40" s="14" t="s">
        <v>570</v>
      </c>
      <c r="F40" s="16"/>
    </row>
    <row r="41" ht="36" customHeight="1" spans="1:6">
      <c r="A41" s="11">
        <v>36</v>
      </c>
      <c r="B41" s="11" t="s">
        <v>268</v>
      </c>
      <c r="C41" s="11" t="s">
        <v>547</v>
      </c>
      <c r="D41" s="11">
        <v>95</v>
      </c>
      <c r="E41" s="14" t="s">
        <v>563</v>
      </c>
      <c r="F41" s="17"/>
    </row>
  </sheetData>
  <mergeCells count="5">
    <mergeCell ref="A2:F2"/>
    <mergeCell ref="E3:F3"/>
    <mergeCell ref="A5:C5"/>
    <mergeCell ref="F6:F23"/>
    <mergeCell ref="F24:F4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刘碧霞</dc:creator>
  <cp:lastModifiedBy>Administrator</cp:lastModifiedBy>
  <cp:revision>1</cp:revision>
  <dcterms:created xsi:type="dcterms:W3CDTF">2006-09-13T11:21:00Z</dcterms:created>
  <cp:lastPrinted>2020-06-02T04:53:00Z</cp:lastPrinted>
  <dcterms:modified xsi:type="dcterms:W3CDTF">2020-08-20T01:39:46Z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