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35"/>
  </bookViews>
  <sheets>
    <sheet name="Sheet1" sheetId="5" r:id="rId1"/>
  </sheets>
  <definedNames>
    <definedName name="_xlnm._FilterDatabase" localSheetId="0" hidden="1">Sheet1!$A$5:$L$57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<sst xmlns="http://schemas.openxmlformats.org/spreadsheetml/2006/main" count="85" uniqueCount="54">
  <si>
    <t>附件1</t>
  </si>
  <si>
    <t>2020年中央和省级专项扶贫资金（发展资金）（少数民族发展资金）、县级配套扶贫资金调整分配明细表</t>
  </si>
  <si>
    <t>单位：万元</t>
  </si>
  <si>
    <t>序号</t>
  </si>
  <si>
    <t>单位名称</t>
  </si>
  <si>
    <t>项目名称</t>
  </si>
  <si>
    <t>合计</t>
  </si>
  <si>
    <t>资金来源</t>
  </si>
  <si>
    <t>2020年中央财政专项扶贫资金（发展资金）（琼财农[2019]967号）</t>
  </si>
  <si>
    <t>2020年中央财政专项扶贫资金（少数民族资金）（琼财农[2019]967号）</t>
  </si>
  <si>
    <t>2019年中央财政专项扶贫资金（发展资金）（琼财农[2018]1797号）</t>
  </si>
  <si>
    <t>2019年中央财政专项扶贫资金（少数民族资金）（琼财农[2018]1796号）</t>
  </si>
  <si>
    <t>2019年中央财政专项扶贫资金（少数民族资金）（琼财农[2019]434号）</t>
  </si>
  <si>
    <t>2020年省级财政专项扶贫资金（发展资金）（琼财农[2019]1006号）</t>
  </si>
  <si>
    <t>2020年省级财政专项扶贫资金（少数民族资金）（琼财农[2019]1006号）</t>
  </si>
  <si>
    <t>2019年省级财政专项扶贫资金（少数民族资金）（琼财农[2018]1968号）</t>
  </si>
  <si>
    <t>2018年省级财政专项扶贫资金（少数民族资金）（琼财农[2017]2161号）</t>
  </si>
  <si>
    <t>2020年县级财政专项扶贫资金</t>
  </si>
  <si>
    <t>2019年县级财政专项扶贫资金</t>
  </si>
  <si>
    <t>南坤镇</t>
  </si>
  <si>
    <t>往年基础设施项目</t>
  </si>
  <si>
    <t>2020年基础设施项目</t>
  </si>
  <si>
    <t>特色产业项目</t>
  </si>
  <si>
    <t>整村推进项目前期工作经费（包括往年）</t>
  </si>
  <si>
    <t>新兴镇</t>
  </si>
  <si>
    <t>往年特色产业</t>
  </si>
  <si>
    <t>南吕镇</t>
  </si>
  <si>
    <t>乌坡镇</t>
  </si>
  <si>
    <t>西昌镇</t>
  </si>
  <si>
    <t>坡心镇</t>
  </si>
  <si>
    <t>屯城镇</t>
  </si>
  <si>
    <t>2019年基础设施项目</t>
  </si>
  <si>
    <t>枫木镇</t>
  </si>
  <si>
    <t>教育局</t>
  </si>
  <si>
    <t>教育补助项目</t>
  </si>
  <si>
    <t>新农合</t>
  </si>
  <si>
    <t>2020年贫困人口商业健康保险项目</t>
  </si>
  <si>
    <t>2020年贫困人口大病医疗兜底补偿金项目</t>
  </si>
  <si>
    <t>民族局</t>
  </si>
  <si>
    <t>往年少数民族基础设施项目</t>
  </si>
  <si>
    <t>2020年少数民族基础设施类项目</t>
  </si>
  <si>
    <t>少数民族特色产业类项目</t>
  </si>
  <si>
    <t>少数民族基础设施类项目前期工作经费</t>
  </si>
  <si>
    <t>住建局</t>
  </si>
  <si>
    <t>危房改造项目</t>
  </si>
  <si>
    <t>扶贫办</t>
  </si>
  <si>
    <t>往年项目：“雨露计划”培训</t>
  </si>
  <si>
    <t>2020年项目：“雨露计划”培训</t>
  </si>
  <si>
    <t>农垦贫困人口项目：危房改造及修缮补助</t>
  </si>
  <si>
    <t>农垦贫困人口项目：城镇居民医疗保险</t>
  </si>
  <si>
    <t>农垦贫困人口项目：商业健康保险</t>
  </si>
  <si>
    <t>水务事务中心</t>
  </si>
  <si>
    <t>农村安全饮水项目</t>
  </si>
  <si>
    <t>河道管理中心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</si>
</sst>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000_ "/>
    <numFmt numFmtId="178" formatCode="0.00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abSelected="1" view="pageBreakPreview" zoomScaleNormal="100" zoomScaleSheetLayoutView="100" workbookViewId="0">
      <pane xSplit="3" ySplit="6" topLeftCell="D76" activePane="bottomRight" state="frozen"/>
      <selection/>
      <selection pane="topRight"/>
      <selection pane="bottomLeft"/>
      <selection pane="bottomRight" activeCell="F84" sqref="F84"/>
    </sheetView>
  </sheetViews>
  <sheetFormatPr defaultColWidth="9" defaultRowHeight="13.5"/>
  <cols>
    <col min="1" max="1" width="4.125" style="1" customWidth="1"/>
    <col min="2" max="2" width="7" style="1" customWidth="1"/>
    <col min="3" max="3" width="20.875" style="1" customWidth="1"/>
    <col min="4" max="4" width="15.375" style="1" customWidth="1"/>
    <col min="5" max="5" width="19.125" style="1" customWidth="1"/>
    <col min="6" max="6" width="18.125" style="1" customWidth="1"/>
    <col min="7" max="7" width="18.5" style="1" customWidth="1"/>
    <col min="8" max="8" width="19.625" style="1" customWidth="1"/>
    <col min="9" max="9" width="17.375" style="1" customWidth="1"/>
    <col min="10" max="10" width="16.625" style="1" customWidth="1"/>
    <col min="11" max="11" width="17.875" style="1" customWidth="1"/>
    <col min="12" max="12" width="18.875" style="1" customWidth="1"/>
    <col min="13" max="13" width="18.125" style="1" customWidth="1"/>
    <col min="14" max="14" width="14" style="1" customWidth="1"/>
    <col min="15" max="15" width="9.375" style="1"/>
    <col min="16" max="16384" width="9" style="1"/>
  </cols>
  <sheetData>
    <row r="1" s="1" customFormat="1" ht="32" customHeight="1" spans="1:2">
      <c r="A1" s="2" t="s">
        <v>0</v>
      </c>
      <c r="B1" s="2"/>
    </row>
    <row r="2" s="1" customFormat="1" ht="25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5.5" spans="1:11">
      <c r="A3" s="4"/>
      <c r="B3" s="4"/>
      <c r="C3" s="4"/>
      <c r="D3" s="4"/>
      <c r="E3" s="2"/>
      <c r="F3" s="2"/>
      <c r="G3" s="4"/>
      <c r="H3" s="4"/>
      <c r="I3" s="4"/>
      <c r="J3" s="4"/>
      <c r="K3" s="1" t="s">
        <v>2</v>
      </c>
    </row>
    <row r="4" s="2" customFormat="1" ht="26" customHeight="1" spans="1:15">
      <c r="A4" s="5" t="s">
        <v>3</v>
      </c>
      <c r="B4" s="5" t="s">
        <v>4</v>
      </c>
      <c r="C4" s="6" t="s">
        <v>5</v>
      </c>
      <c r="D4" s="5" t="s">
        <v>6</v>
      </c>
      <c r="E4" s="7" t="s">
        <v>7</v>
      </c>
      <c r="F4" s="8"/>
      <c r="G4" s="8"/>
      <c r="H4" s="8"/>
      <c r="I4" s="8"/>
      <c r="J4" s="8"/>
      <c r="K4" s="8"/>
      <c r="L4" s="8"/>
      <c r="M4" s="8"/>
      <c r="N4" s="8"/>
      <c r="O4" s="26"/>
    </row>
    <row r="5" s="2" customFormat="1" ht="73" customHeight="1" spans="1:15">
      <c r="A5" s="5"/>
      <c r="B5" s="5"/>
      <c r="C5" s="9"/>
      <c r="D5" s="5"/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="2" customFormat="1" ht="26" customHeight="1" spans="1:15">
      <c r="A6" s="6"/>
      <c r="B6" s="5"/>
      <c r="C6" s="5"/>
      <c r="D6" s="10">
        <f t="shared" ref="D6:D52" si="0">E6+G6+I6+J6+K6+L6+F6+H6+M6+N6+O6</f>
        <v>8421.462637</v>
      </c>
      <c r="E6" s="5">
        <f>SUM(E7:E57)</f>
        <v>4123</v>
      </c>
      <c r="F6" s="5">
        <f t="shared" ref="F6:O6" si="1">SUM(F7:F57)</f>
        <v>193</v>
      </c>
      <c r="G6" s="5">
        <f t="shared" si="1"/>
        <v>107.378549</v>
      </c>
      <c r="H6" s="5">
        <f t="shared" si="1"/>
        <v>53.190274</v>
      </c>
      <c r="I6" s="5">
        <f t="shared" si="1"/>
        <v>47</v>
      </c>
      <c r="J6" s="5">
        <f t="shared" si="1"/>
        <v>2122</v>
      </c>
      <c r="K6" s="5">
        <f t="shared" si="1"/>
        <v>114</v>
      </c>
      <c r="L6" s="5">
        <f t="shared" si="1"/>
        <v>11.6</v>
      </c>
      <c r="M6" s="5">
        <f t="shared" si="1"/>
        <v>5.912764</v>
      </c>
      <c r="N6" s="5">
        <f t="shared" si="1"/>
        <v>1600</v>
      </c>
      <c r="O6" s="5">
        <f t="shared" si="1"/>
        <v>44.38105</v>
      </c>
    </row>
    <row r="7" s="1" customFormat="1" ht="22" customHeight="1" spans="1:15">
      <c r="A7" s="11">
        <v>1</v>
      </c>
      <c r="B7" s="12" t="s">
        <v>19</v>
      </c>
      <c r="C7" s="12" t="s">
        <v>20</v>
      </c>
      <c r="D7" s="13">
        <f t="shared" si="0"/>
        <v>419.495942</v>
      </c>
      <c r="E7" s="14">
        <v>414.088419</v>
      </c>
      <c r="F7" s="14"/>
      <c r="G7" s="13"/>
      <c r="H7" s="13"/>
      <c r="I7" s="13"/>
      <c r="J7" s="27">
        <v>5.407523</v>
      </c>
      <c r="K7" s="13"/>
      <c r="L7" s="13"/>
      <c r="M7" s="13"/>
      <c r="N7" s="13"/>
      <c r="O7" s="13"/>
    </row>
    <row r="8" s="1" customFormat="1" ht="24" customHeight="1" spans="1:15">
      <c r="A8" s="15"/>
      <c r="B8" s="12"/>
      <c r="C8" s="12" t="s">
        <v>21</v>
      </c>
      <c r="D8" s="13">
        <f t="shared" si="0"/>
        <v>400</v>
      </c>
      <c r="E8" s="14"/>
      <c r="F8" s="13"/>
      <c r="G8" s="13"/>
      <c r="H8" s="13"/>
      <c r="I8" s="13"/>
      <c r="J8" s="28">
        <v>400</v>
      </c>
      <c r="K8" s="13"/>
      <c r="L8" s="13"/>
      <c r="M8" s="13"/>
      <c r="N8" s="13"/>
      <c r="O8" s="13"/>
    </row>
    <row r="9" s="1" customFormat="1" ht="19" customHeight="1" spans="1:15">
      <c r="A9" s="15"/>
      <c r="B9" s="12"/>
      <c r="C9" s="12" t="s">
        <v>22</v>
      </c>
      <c r="D9" s="13">
        <f t="shared" si="0"/>
        <v>305</v>
      </c>
      <c r="E9" s="16">
        <v>305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="1" customFormat="1" ht="41" customHeight="1" spans="1:15">
      <c r="A10" s="17"/>
      <c r="B10" s="12"/>
      <c r="C10" s="12" t="s">
        <v>23</v>
      </c>
      <c r="D10" s="13">
        <f t="shared" si="0"/>
        <v>70</v>
      </c>
      <c r="E10" s="13"/>
      <c r="F10" s="13"/>
      <c r="G10" s="13"/>
      <c r="H10" s="13"/>
      <c r="I10" s="13"/>
      <c r="J10" s="13"/>
      <c r="K10" s="13"/>
      <c r="L10" s="13"/>
      <c r="M10" s="13"/>
      <c r="N10" s="16">
        <v>70</v>
      </c>
      <c r="O10" s="13"/>
    </row>
    <row r="11" s="1" customFormat="1" ht="22" customHeight="1" spans="1:15">
      <c r="A11" s="11">
        <v>2</v>
      </c>
      <c r="B11" s="12" t="s">
        <v>24</v>
      </c>
      <c r="C11" s="12" t="s">
        <v>20</v>
      </c>
      <c r="D11" s="13">
        <f t="shared" si="0"/>
        <v>348.97214</v>
      </c>
      <c r="E11" s="14">
        <v>348.97214</v>
      </c>
      <c r="F11" s="14"/>
      <c r="G11" s="13"/>
      <c r="H11" s="13"/>
      <c r="I11" s="13"/>
      <c r="J11" s="13"/>
      <c r="K11" s="13"/>
      <c r="L11" s="13"/>
      <c r="M11" s="13"/>
      <c r="N11" s="13"/>
      <c r="O11" s="13"/>
    </row>
    <row r="12" s="1" customFormat="1" ht="21" customHeight="1" spans="1:15">
      <c r="A12" s="15"/>
      <c r="B12" s="12"/>
      <c r="C12" s="12" t="s">
        <v>21</v>
      </c>
      <c r="D12" s="13">
        <f t="shared" si="0"/>
        <v>344</v>
      </c>
      <c r="E12" s="13">
        <v>344</v>
      </c>
      <c r="F12" s="13"/>
      <c r="G12" s="13"/>
      <c r="H12" s="13"/>
      <c r="I12" s="13"/>
      <c r="J12" s="29"/>
      <c r="K12" s="13"/>
      <c r="L12" s="13"/>
      <c r="M12" s="13"/>
      <c r="N12" s="13"/>
      <c r="O12" s="13"/>
    </row>
    <row r="13" s="1" customFormat="1" ht="24" customHeight="1" spans="1:15">
      <c r="A13" s="15"/>
      <c r="B13" s="12"/>
      <c r="C13" s="12" t="s">
        <v>25</v>
      </c>
      <c r="D13" s="13">
        <f t="shared" si="0"/>
        <v>13.264995</v>
      </c>
      <c r="E13" s="18">
        <v>13.264995</v>
      </c>
      <c r="F13" s="13"/>
      <c r="G13" s="13"/>
      <c r="H13" s="13"/>
      <c r="I13" s="13"/>
      <c r="J13" s="29"/>
      <c r="K13" s="13"/>
      <c r="L13" s="13"/>
      <c r="M13" s="13"/>
      <c r="N13" s="13"/>
      <c r="O13" s="13"/>
    </row>
    <row r="14" s="1" customFormat="1" ht="24" customHeight="1" spans="1:15">
      <c r="A14" s="15"/>
      <c r="B14" s="12"/>
      <c r="C14" s="12" t="s">
        <v>22</v>
      </c>
      <c r="D14" s="13">
        <f t="shared" si="0"/>
        <v>320</v>
      </c>
      <c r="E14" s="16">
        <v>320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="1" customFormat="1" ht="48" customHeight="1" spans="1:15">
      <c r="A15" s="17"/>
      <c r="B15" s="12"/>
      <c r="C15" s="12" t="s">
        <v>23</v>
      </c>
      <c r="D15" s="13">
        <f t="shared" si="0"/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6">
        <v>50</v>
      </c>
      <c r="O15" s="13"/>
    </row>
    <row r="16" s="1" customFormat="1" ht="24" customHeight="1" spans="1:15">
      <c r="A16" s="11">
        <v>3</v>
      </c>
      <c r="B16" s="12" t="s">
        <v>26</v>
      </c>
      <c r="C16" s="12" t="s">
        <v>20</v>
      </c>
      <c r="D16" s="13">
        <f t="shared" si="0"/>
        <v>291.048568</v>
      </c>
      <c r="E16" s="18">
        <v>291.048568</v>
      </c>
      <c r="F16" s="14"/>
      <c r="G16" s="13"/>
      <c r="H16" s="13"/>
      <c r="I16" s="13"/>
      <c r="J16" s="13"/>
      <c r="K16" s="13"/>
      <c r="L16" s="13"/>
      <c r="M16" s="13"/>
      <c r="N16" s="13"/>
      <c r="O16" s="13"/>
    </row>
    <row r="17" s="1" customFormat="1" ht="24" customHeight="1" spans="1:15">
      <c r="A17" s="15"/>
      <c r="B17" s="12"/>
      <c r="C17" s="12" t="s">
        <v>21</v>
      </c>
      <c r="D17" s="13">
        <f t="shared" si="0"/>
        <v>463</v>
      </c>
      <c r="E17" s="19">
        <v>134</v>
      </c>
      <c r="F17" s="13"/>
      <c r="G17" s="13"/>
      <c r="H17" s="13"/>
      <c r="I17" s="13"/>
      <c r="J17" s="28">
        <v>329</v>
      </c>
      <c r="K17" s="13"/>
      <c r="L17" s="13"/>
      <c r="M17" s="13"/>
      <c r="N17" s="13"/>
      <c r="O17" s="13"/>
    </row>
    <row r="18" s="1" customFormat="1" ht="23" customHeight="1" spans="1:15">
      <c r="A18" s="15"/>
      <c r="B18" s="12"/>
      <c r="C18" s="12" t="s">
        <v>25</v>
      </c>
      <c r="D18" s="13">
        <f t="shared" si="0"/>
        <v>0.555</v>
      </c>
      <c r="E18" s="18">
        <v>0.555</v>
      </c>
      <c r="F18" s="13"/>
      <c r="G18" s="13"/>
      <c r="H18" s="13"/>
      <c r="I18" s="13"/>
      <c r="J18" s="28"/>
      <c r="K18" s="13"/>
      <c r="L18" s="13"/>
      <c r="M18" s="13"/>
      <c r="N18" s="13"/>
      <c r="O18" s="13"/>
    </row>
    <row r="19" s="1" customFormat="1" ht="18" customHeight="1" spans="1:15">
      <c r="A19" s="15"/>
      <c r="B19" s="12"/>
      <c r="C19" s="12" t="s">
        <v>22</v>
      </c>
      <c r="D19" s="13">
        <f t="shared" si="0"/>
        <v>250</v>
      </c>
      <c r="E19" s="18">
        <v>250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="1" customFormat="1" ht="40" customHeight="1" spans="1:15">
      <c r="A20" s="17"/>
      <c r="B20" s="12"/>
      <c r="C20" s="12" t="s">
        <v>23</v>
      </c>
      <c r="D20" s="13">
        <f t="shared" si="0"/>
        <v>90</v>
      </c>
      <c r="E20" s="13"/>
      <c r="F20" s="13"/>
      <c r="G20" s="13"/>
      <c r="H20" s="13"/>
      <c r="I20" s="13"/>
      <c r="J20" s="13"/>
      <c r="K20" s="13"/>
      <c r="L20" s="13"/>
      <c r="M20" s="13"/>
      <c r="N20" s="18">
        <v>90</v>
      </c>
      <c r="O20" s="13"/>
    </row>
    <row r="21" s="1" customFormat="1" ht="24" customHeight="1" spans="1:15">
      <c r="A21" s="11">
        <v>4</v>
      </c>
      <c r="B21" s="12" t="s">
        <v>27</v>
      </c>
      <c r="C21" s="12" t="s">
        <v>20</v>
      </c>
      <c r="D21" s="13">
        <f t="shared" si="0"/>
        <v>239.9361</v>
      </c>
      <c r="E21" s="18">
        <v>239.9361</v>
      </c>
      <c r="F21" s="14"/>
      <c r="G21" s="13"/>
      <c r="H21" s="13"/>
      <c r="I21" s="13"/>
      <c r="J21" s="13"/>
      <c r="K21" s="13"/>
      <c r="L21" s="13"/>
      <c r="M21" s="13"/>
      <c r="N21" s="13"/>
      <c r="O21" s="13"/>
    </row>
    <row r="22" s="1" customFormat="1" ht="27" customHeight="1" spans="1:15">
      <c r="A22" s="15"/>
      <c r="B22" s="12"/>
      <c r="C22" s="12" t="s">
        <v>21</v>
      </c>
      <c r="D22" s="13">
        <f t="shared" si="0"/>
        <v>387</v>
      </c>
      <c r="E22" s="13"/>
      <c r="F22" s="13"/>
      <c r="G22" s="13"/>
      <c r="H22" s="13"/>
      <c r="I22" s="13"/>
      <c r="J22" s="27">
        <v>387</v>
      </c>
      <c r="K22" s="13"/>
      <c r="L22" s="13"/>
      <c r="M22" s="13"/>
      <c r="N22" s="13"/>
      <c r="O22" s="13"/>
    </row>
    <row r="23" s="1" customFormat="1" ht="23" customHeight="1" spans="1:15">
      <c r="A23" s="15"/>
      <c r="B23" s="12"/>
      <c r="C23" s="12" t="s">
        <v>25</v>
      </c>
      <c r="D23" s="13">
        <f t="shared" si="0"/>
        <v>5.863</v>
      </c>
      <c r="E23" s="18">
        <v>5.863</v>
      </c>
      <c r="F23" s="13"/>
      <c r="G23" s="13"/>
      <c r="H23" s="13"/>
      <c r="I23" s="13"/>
      <c r="J23" s="27"/>
      <c r="K23" s="13"/>
      <c r="L23" s="13"/>
      <c r="M23" s="13"/>
      <c r="N23" s="13"/>
      <c r="O23" s="13"/>
    </row>
    <row r="24" s="1" customFormat="1" ht="23" customHeight="1" spans="1:15">
      <c r="A24" s="15"/>
      <c r="B24" s="12"/>
      <c r="C24" s="12" t="s">
        <v>22</v>
      </c>
      <c r="D24" s="13">
        <f t="shared" si="0"/>
        <v>130</v>
      </c>
      <c r="E24" s="18">
        <v>130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="1" customFormat="1" ht="45" customHeight="1" spans="1:15">
      <c r="A25" s="17"/>
      <c r="B25" s="12"/>
      <c r="C25" s="12" t="s">
        <v>23</v>
      </c>
      <c r="D25" s="13">
        <f t="shared" si="0"/>
        <v>80</v>
      </c>
      <c r="E25" s="13"/>
      <c r="F25" s="13"/>
      <c r="G25" s="13"/>
      <c r="H25" s="13"/>
      <c r="I25" s="13"/>
      <c r="J25" s="13"/>
      <c r="K25" s="13"/>
      <c r="L25" s="13"/>
      <c r="M25" s="13"/>
      <c r="N25" s="18">
        <v>80</v>
      </c>
      <c r="O25" s="13"/>
    </row>
    <row r="26" s="1" customFormat="1" ht="21" customHeight="1" spans="1:15">
      <c r="A26" s="11">
        <v>5</v>
      </c>
      <c r="B26" s="12" t="s">
        <v>28</v>
      </c>
      <c r="C26" s="12" t="s">
        <v>20</v>
      </c>
      <c r="D26" s="13">
        <f t="shared" si="0"/>
        <v>414.105771</v>
      </c>
      <c r="E26" s="18">
        <v>414.105771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="1" customFormat="1" ht="27" customHeight="1" spans="1:15">
      <c r="A27" s="15"/>
      <c r="B27" s="12"/>
      <c r="C27" s="12" t="s">
        <v>21</v>
      </c>
      <c r="D27" s="13">
        <f t="shared" si="0"/>
        <v>479</v>
      </c>
      <c r="E27" s="13"/>
      <c r="F27" s="13"/>
      <c r="G27" s="13"/>
      <c r="H27" s="13"/>
      <c r="I27" s="13"/>
      <c r="J27" s="28">
        <v>479</v>
      </c>
      <c r="K27" s="13"/>
      <c r="L27" s="13"/>
      <c r="M27" s="13"/>
      <c r="N27" s="13"/>
      <c r="O27" s="13"/>
    </row>
    <row r="28" s="1" customFormat="1" ht="34" customHeight="1" spans="1:15">
      <c r="A28" s="15"/>
      <c r="B28" s="12"/>
      <c r="C28" s="12" t="s">
        <v>22</v>
      </c>
      <c r="D28" s="13">
        <f t="shared" si="0"/>
        <v>135</v>
      </c>
      <c r="E28" s="16">
        <v>135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="1" customFormat="1" ht="51" customHeight="1" spans="1:15">
      <c r="A29" s="17"/>
      <c r="B29" s="12"/>
      <c r="C29" s="12" t="s">
        <v>23</v>
      </c>
      <c r="D29" s="13">
        <f t="shared" si="0"/>
        <v>60</v>
      </c>
      <c r="E29" s="13"/>
      <c r="F29" s="13"/>
      <c r="G29" s="13"/>
      <c r="H29" s="13"/>
      <c r="I29" s="13"/>
      <c r="J29" s="13"/>
      <c r="K29" s="13"/>
      <c r="L29" s="13"/>
      <c r="M29" s="13"/>
      <c r="N29" s="16">
        <v>60</v>
      </c>
      <c r="O29" s="13"/>
    </row>
    <row r="30" s="1" customFormat="1" ht="30" customHeight="1" spans="1:15">
      <c r="A30" s="13">
        <v>6</v>
      </c>
      <c r="B30" s="12" t="s">
        <v>29</v>
      </c>
      <c r="C30" s="12" t="s">
        <v>20</v>
      </c>
      <c r="D30" s="13">
        <f t="shared" si="0"/>
        <v>94.7633</v>
      </c>
      <c r="E30" s="14">
        <v>94.7633</v>
      </c>
      <c r="F30" s="14"/>
      <c r="G30" s="13"/>
      <c r="H30" s="13"/>
      <c r="I30" s="13"/>
      <c r="J30" s="13"/>
      <c r="K30" s="13"/>
      <c r="L30" s="13"/>
      <c r="M30" s="13"/>
      <c r="N30" s="13"/>
      <c r="O30" s="13"/>
    </row>
    <row r="31" s="1" customFormat="1" ht="30" customHeight="1" spans="1:15">
      <c r="A31" s="13"/>
      <c r="B31" s="12"/>
      <c r="C31" s="12" t="s">
        <v>21</v>
      </c>
      <c r="D31" s="13">
        <f t="shared" si="0"/>
        <v>148</v>
      </c>
      <c r="E31" s="13"/>
      <c r="F31" s="13"/>
      <c r="G31" s="13"/>
      <c r="H31" s="13"/>
      <c r="I31" s="13"/>
      <c r="J31" s="28">
        <v>41</v>
      </c>
      <c r="K31" s="13"/>
      <c r="L31" s="13"/>
      <c r="M31" s="13"/>
      <c r="N31" s="18">
        <v>107</v>
      </c>
      <c r="O31" s="13"/>
    </row>
    <row r="32" s="1" customFormat="1" ht="30" customHeight="1" spans="1:15">
      <c r="A32" s="13"/>
      <c r="B32" s="12"/>
      <c r="C32" s="12" t="s">
        <v>22</v>
      </c>
      <c r="D32" s="13">
        <f t="shared" si="0"/>
        <v>120</v>
      </c>
      <c r="E32" s="18">
        <v>120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="1" customFormat="1" ht="47" customHeight="1" spans="1:15">
      <c r="A33" s="13"/>
      <c r="B33" s="12"/>
      <c r="C33" s="12" t="s">
        <v>23</v>
      </c>
      <c r="D33" s="13">
        <f t="shared" si="0"/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8">
        <v>40</v>
      </c>
      <c r="O33" s="13"/>
    </row>
    <row r="34" s="1" customFormat="1" ht="30" customHeight="1" spans="1:15">
      <c r="A34" s="11">
        <v>7</v>
      </c>
      <c r="B34" s="12" t="s">
        <v>30</v>
      </c>
      <c r="C34" s="12" t="s">
        <v>20</v>
      </c>
      <c r="D34" s="13">
        <f t="shared" si="0"/>
        <v>123.746749</v>
      </c>
      <c r="E34" s="18">
        <v>123.746749</v>
      </c>
      <c r="F34" s="14"/>
      <c r="G34" s="13"/>
      <c r="H34" s="13"/>
      <c r="I34" s="13"/>
      <c r="J34" s="13"/>
      <c r="K34" s="13"/>
      <c r="L34" s="13"/>
      <c r="M34" s="13"/>
      <c r="N34" s="13"/>
      <c r="O34" s="13"/>
    </row>
    <row r="35" s="1" customFormat="1" ht="30" customHeight="1" spans="1:15">
      <c r="A35" s="15"/>
      <c r="B35" s="12"/>
      <c r="C35" s="12" t="s">
        <v>21</v>
      </c>
      <c r="D35" s="13">
        <f t="shared" si="0"/>
        <v>179</v>
      </c>
      <c r="E35" s="13"/>
      <c r="F35" s="13"/>
      <c r="G35" s="13"/>
      <c r="H35" s="13"/>
      <c r="I35" s="13"/>
      <c r="J35" s="13"/>
      <c r="K35" s="13"/>
      <c r="L35" s="13"/>
      <c r="M35" s="13"/>
      <c r="N35" s="16">
        <v>179</v>
      </c>
      <c r="O35" s="13"/>
    </row>
    <row r="36" s="1" customFormat="1" ht="30" customHeight="1" spans="1:15">
      <c r="A36" s="15"/>
      <c r="B36" s="12"/>
      <c r="C36" s="12" t="s">
        <v>22</v>
      </c>
      <c r="D36" s="13">
        <f t="shared" si="0"/>
        <v>254.209486</v>
      </c>
      <c r="E36" s="16">
        <v>101.14891</v>
      </c>
      <c r="F36" s="13"/>
      <c r="G36" s="16">
        <v>107.378549</v>
      </c>
      <c r="H36" s="13"/>
      <c r="I36" s="13"/>
      <c r="J36" s="28">
        <v>0.592477</v>
      </c>
      <c r="K36" s="13"/>
      <c r="L36" s="13"/>
      <c r="M36" s="13"/>
      <c r="N36" s="30">
        <f>0.7085</f>
        <v>0.7085</v>
      </c>
      <c r="O36" s="13">
        <v>44.38105</v>
      </c>
    </row>
    <row r="37" s="1" customFormat="1" ht="45" customHeight="1" spans="1:15">
      <c r="A37" s="17"/>
      <c r="B37" s="12"/>
      <c r="C37" s="12" t="s">
        <v>23</v>
      </c>
      <c r="D37" s="13">
        <f t="shared" si="0"/>
        <v>50</v>
      </c>
      <c r="E37" s="13"/>
      <c r="F37" s="13"/>
      <c r="G37" s="13"/>
      <c r="H37" s="13"/>
      <c r="I37" s="13"/>
      <c r="J37" s="13"/>
      <c r="K37" s="13"/>
      <c r="L37" s="13"/>
      <c r="M37" s="13"/>
      <c r="N37" s="30">
        <v>50</v>
      </c>
      <c r="O37" s="13"/>
    </row>
    <row r="38" s="1" customFormat="1" ht="45" customHeight="1" spans="1:15">
      <c r="A38" s="17"/>
      <c r="B38" s="20"/>
      <c r="C38" s="12" t="s">
        <v>31</v>
      </c>
      <c r="D38" s="13">
        <f t="shared" si="0"/>
        <v>66.014429</v>
      </c>
      <c r="E38" s="18">
        <v>66.014429</v>
      </c>
      <c r="F38" s="13"/>
      <c r="G38" s="13"/>
      <c r="H38" s="13"/>
      <c r="I38" s="13"/>
      <c r="J38" s="13"/>
      <c r="K38" s="13"/>
      <c r="L38" s="13"/>
      <c r="M38" s="13"/>
      <c r="N38" s="30"/>
      <c r="O38" s="13"/>
    </row>
    <row r="39" s="1" customFormat="1" ht="30" customHeight="1" spans="1:15">
      <c r="A39" s="13">
        <v>8</v>
      </c>
      <c r="B39" s="20" t="s">
        <v>32</v>
      </c>
      <c r="C39" s="12" t="s">
        <v>21</v>
      </c>
      <c r="D39" s="13">
        <f t="shared" si="0"/>
        <v>28</v>
      </c>
      <c r="E39" s="13"/>
      <c r="F39" s="13"/>
      <c r="G39" s="13"/>
      <c r="H39" s="13"/>
      <c r="I39" s="13"/>
      <c r="J39" s="13"/>
      <c r="K39" s="13"/>
      <c r="L39" s="13"/>
      <c r="M39" s="13"/>
      <c r="N39" s="28">
        <v>28</v>
      </c>
      <c r="O39" s="13"/>
    </row>
    <row r="40" s="1" customFormat="1" ht="30" customHeight="1" spans="1:15">
      <c r="A40" s="13"/>
      <c r="B40" s="21"/>
      <c r="C40" s="12" t="s">
        <v>25</v>
      </c>
      <c r="D40" s="13">
        <f t="shared" si="0"/>
        <v>12.406044</v>
      </c>
      <c r="E40" s="18">
        <v>12.406044</v>
      </c>
      <c r="F40" s="13"/>
      <c r="G40" s="13"/>
      <c r="H40" s="13"/>
      <c r="I40" s="13"/>
      <c r="J40" s="13"/>
      <c r="K40" s="13"/>
      <c r="L40" s="13"/>
      <c r="M40" s="13"/>
      <c r="N40" s="28"/>
      <c r="O40" s="13"/>
    </row>
    <row r="41" s="3" customFormat="1" ht="30" customHeight="1" spans="1:15">
      <c r="A41" s="13"/>
      <c r="B41" s="21"/>
      <c r="C41" s="12" t="s">
        <v>22</v>
      </c>
      <c r="D41" s="13">
        <f t="shared" si="0"/>
        <v>125</v>
      </c>
      <c r="E41" s="13">
        <v>125</v>
      </c>
      <c r="F41" s="13"/>
      <c r="G41" s="13"/>
      <c r="H41" s="19"/>
      <c r="I41" s="31"/>
      <c r="J41" s="13"/>
      <c r="K41" s="13"/>
      <c r="L41" s="13"/>
      <c r="M41" s="32"/>
      <c r="N41" s="32"/>
      <c r="O41" s="32"/>
    </row>
    <row r="42" s="1" customFormat="1" ht="46" customHeight="1" spans="1:15">
      <c r="A42" s="13"/>
      <c r="B42" s="22"/>
      <c r="C42" s="12" t="s">
        <v>23</v>
      </c>
      <c r="D42" s="13">
        <f t="shared" si="0"/>
        <v>5</v>
      </c>
      <c r="E42" s="13"/>
      <c r="F42" s="13"/>
      <c r="G42" s="13"/>
      <c r="H42" s="13"/>
      <c r="I42" s="13"/>
      <c r="J42" s="13"/>
      <c r="K42" s="13"/>
      <c r="L42" s="13"/>
      <c r="M42" s="13"/>
      <c r="N42" s="28">
        <v>5</v>
      </c>
      <c r="O42" s="13"/>
    </row>
    <row r="43" s="1" customFormat="1" ht="40" customHeight="1" spans="1:15">
      <c r="A43" s="13">
        <v>9</v>
      </c>
      <c r="B43" s="12" t="s">
        <v>33</v>
      </c>
      <c r="C43" s="12" t="s">
        <v>34</v>
      </c>
      <c r="D43" s="13">
        <f t="shared" si="0"/>
        <v>446.42</v>
      </c>
      <c r="E43" s="13"/>
      <c r="F43" s="13"/>
      <c r="G43" s="13"/>
      <c r="H43" s="13"/>
      <c r="I43" s="13"/>
      <c r="J43" s="27">
        <v>446.42</v>
      </c>
      <c r="K43" s="13"/>
      <c r="L43" s="13"/>
      <c r="M43" s="13"/>
      <c r="N43" s="13"/>
      <c r="O43" s="13"/>
    </row>
    <row r="44" s="1" customFormat="1" ht="40" customHeight="1" spans="1:15">
      <c r="A44" s="13">
        <v>10</v>
      </c>
      <c r="B44" s="20" t="s">
        <v>35</v>
      </c>
      <c r="C44" s="23" t="s">
        <v>36</v>
      </c>
      <c r="D44" s="13">
        <f t="shared" si="0"/>
        <v>167.664</v>
      </c>
      <c r="E44" s="13"/>
      <c r="F44" s="13"/>
      <c r="G44" s="13"/>
      <c r="H44" s="13"/>
      <c r="I44" s="13"/>
      <c r="J44" s="13"/>
      <c r="K44" s="13"/>
      <c r="L44" s="13"/>
      <c r="M44" s="13"/>
      <c r="N44" s="13">
        <v>167.664</v>
      </c>
      <c r="O44" s="13"/>
    </row>
    <row r="45" s="1" customFormat="1" ht="37" customHeight="1" spans="1:15">
      <c r="A45" s="13"/>
      <c r="B45" s="21"/>
      <c r="C45" s="23" t="s">
        <v>37</v>
      </c>
      <c r="D45" s="13">
        <f t="shared" si="0"/>
        <v>169.6</v>
      </c>
      <c r="E45" s="13"/>
      <c r="F45" s="13"/>
      <c r="G45" s="13"/>
      <c r="H45" s="13"/>
      <c r="I45" s="13"/>
      <c r="J45" s="13"/>
      <c r="K45" s="13"/>
      <c r="L45" s="13"/>
      <c r="M45" s="13"/>
      <c r="N45" s="13">
        <v>169.6</v>
      </c>
      <c r="O45" s="13"/>
    </row>
    <row r="46" s="1" customFormat="1" ht="32" customHeight="1" spans="1:15">
      <c r="A46" s="15">
        <v>11</v>
      </c>
      <c r="B46" s="20" t="s">
        <v>38</v>
      </c>
      <c r="C46" s="12" t="s">
        <v>39</v>
      </c>
      <c r="D46" s="13">
        <f t="shared" si="0"/>
        <v>31.818667</v>
      </c>
      <c r="E46" s="13"/>
      <c r="F46" s="13"/>
      <c r="G46" s="13"/>
      <c r="H46" s="13"/>
      <c r="I46" s="13"/>
      <c r="J46" s="13"/>
      <c r="K46" s="13">
        <v>31.818667</v>
      </c>
      <c r="L46" s="13"/>
      <c r="M46" s="13"/>
      <c r="N46" s="13"/>
      <c r="O46" s="13"/>
    </row>
    <row r="47" s="1" customFormat="1" ht="37" customHeight="1" spans="1:15">
      <c r="A47" s="15"/>
      <c r="B47" s="21"/>
      <c r="C47" s="12" t="s">
        <v>40</v>
      </c>
      <c r="D47" s="13">
        <f t="shared" si="0"/>
        <v>382.884371</v>
      </c>
      <c r="E47" s="13"/>
      <c r="F47" s="13">
        <v>183</v>
      </c>
      <c r="G47" s="13"/>
      <c r="H47" s="13">
        <v>53.190274</v>
      </c>
      <c r="I47" s="33">
        <f>25+22</f>
        <v>47</v>
      </c>
      <c r="J47" s="13"/>
      <c r="K47" s="18">
        <v>82.181333</v>
      </c>
      <c r="L47" s="13">
        <f>11.6</f>
        <v>11.6</v>
      </c>
      <c r="M47" s="13">
        <v>5.912764</v>
      </c>
      <c r="N47" s="13"/>
      <c r="O47" s="13"/>
    </row>
    <row r="48" s="1" customFormat="1" ht="31" customHeight="1" spans="1:15">
      <c r="A48" s="15"/>
      <c r="B48" s="21"/>
      <c r="C48" s="12" t="s">
        <v>41</v>
      </c>
      <c r="D48" s="13">
        <f t="shared" si="0"/>
        <v>10</v>
      </c>
      <c r="E48" s="13"/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3"/>
    </row>
    <row r="49" s="1" customFormat="1" ht="39" customHeight="1" spans="1:15">
      <c r="A49" s="17"/>
      <c r="B49" s="22"/>
      <c r="C49" s="12" t="s">
        <v>42</v>
      </c>
      <c r="D49" s="13">
        <f t="shared" si="0"/>
        <v>37</v>
      </c>
      <c r="E49" s="13"/>
      <c r="F49" s="13"/>
      <c r="G49" s="13"/>
      <c r="H49" s="13"/>
      <c r="I49" s="13"/>
      <c r="J49" s="13"/>
      <c r="K49" s="13"/>
      <c r="L49" s="13"/>
      <c r="M49" s="13"/>
      <c r="N49" s="18">
        <v>37</v>
      </c>
      <c r="O49" s="13"/>
    </row>
    <row r="50" s="1" customFormat="1" ht="30" customHeight="1" spans="1:15">
      <c r="A50" s="13">
        <v>12</v>
      </c>
      <c r="B50" s="12" t="s">
        <v>43</v>
      </c>
      <c r="C50" s="12" t="s">
        <v>44</v>
      </c>
      <c r="D50" s="13">
        <f t="shared" si="0"/>
        <v>34.98</v>
      </c>
      <c r="E50" s="13"/>
      <c r="F50" s="13"/>
      <c r="G50" s="13"/>
      <c r="H50" s="13"/>
      <c r="I50" s="13"/>
      <c r="J50" s="28">
        <v>33.58</v>
      </c>
      <c r="K50" s="13"/>
      <c r="L50" s="13"/>
      <c r="M50" s="13"/>
      <c r="N50" s="18">
        <v>1.4</v>
      </c>
      <c r="O50" s="13"/>
    </row>
    <row r="51" s="1" customFormat="1" ht="30" customHeight="1" spans="1:15">
      <c r="A51" s="11">
        <v>13</v>
      </c>
      <c r="B51" s="20" t="s">
        <v>45</v>
      </c>
      <c r="C51" s="24" t="s">
        <v>46</v>
      </c>
      <c r="D51" s="13">
        <f t="shared" si="0"/>
        <v>21.55</v>
      </c>
      <c r="E51" s="13"/>
      <c r="F51" s="13"/>
      <c r="G51" s="13"/>
      <c r="H51" s="13"/>
      <c r="I51" s="13"/>
      <c r="J51" s="13"/>
      <c r="K51" s="13"/>
      <c r="L51" s="13"/>
      <c r="M51" s="13"/>
      <c r="N51" s="19">
        <v>21.55</v>
      </c>
      <c r="O51" s="13"/>
    </row>
    <row r="52" s="1" customFormat="1" ht="36" customHeight="1" spans="1:15">
      <c r="A52" s="15"/>
      <c r="B52" s="21"/>
      <c r="C52" s="24" t="s">
        <v>47</v>
      </c>
      <c r="D52" s="13">
        <f t="shared" si="0"/>
        <v>28.58</v>
      </c>
      <c r="E52" s="13"/>
      <c r="F52" s="13"/>
      <c r="G52" s="13"/>
      <c r="H52" s="13"/>
      <c r="I52" s="13"/>
      <c r="J52" s="13"/>
      <c r="K52" s="13"/>
      <c r="L52" s="13"/>
      <c r="M52" s="13"/>
      <c r="N52" s="16">
        <v>28.58</v>
      </c>
      <c r="O52" s="13"/>
    </row>
    <row r="53" s="1" customFormat="1" ht="36" customHeight="1" spans="1:15">
      <c r="A53" s="15"/>
      <c r="B53" s="21"/>
      <c r="C53" s="24" t="s">
        <v>48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6">
        <v>51.9</v>
      </c>
      <c r="O53" s="13"/>
    </row>
    <row r="54" s="1" customFormat="1" ht="36" customHeight="1" spans="1:15">
      <c r="A54" s="15"/>
      <c r="B54" s="21"/>
      <c r="C54" s="24" t="s">
        <v>49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6">
        <v>6.6</v>
      </c>
      <c r="O54" s="13"/>
    </row>
    <row r="55" s="1" customFormat="1" ht="36" customHeight="1" spans="1:15">
      <c r="A55" s="17"/>
      <c r="B55" s="22"/>
      <c r="C55" s="24" t="s">
        <v>50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6">
        <f>2.382+0.5955</f>
        <v>2.9775</v>
      </c>
      <c r="O55" s="13"/>
    </row>
    <row r="56" s="1" customFormat="1" ht="36" customHeight="1" spans="1:15">
      <c r="A56" s="17">
        <v>14</v>
      </c>
      <c r="B56" s="22" t="s">
        <v>51</v>
      </c>
      <c r="C56" s="12" t="s">
        <v>52</v>
      </c>
      <c r="D56" s="13"/>
      <c r="E56" s="13">
        <v>120</v>
      </c>
      <c r="F56" s="13"/>
      <c r="G56" s="13"/>
      <c r="H56" s="13"/>
      <c r="I56" s="13"/>
      <c r="J56" s="13"/>
      <c r="K56" s="13"/>
      <c r="L56" s="13"/>
      <c r="M56" s="13"/>
      <c r="N56" s="13">
        <v>345</v>
      </c>
      <c r="O56" s="13"/>
    </row>
    <row r="57" s="1" customFormat="1" ht="43" customHeight="1" spans="1:15">
      <c r="A57" s="13">
        <v>15</v>
      </c>
      <c r="B57" s="12" t="s">
        <v>53</v>
      </c>
      <c r="C57" s="12" t="s">
        <v>52</v>
      </c>
      <c r="D57" s="13">
        <f>E57+G57+I57+J57+K57+L57+F57+H57+M57+N57+O57</f>
        <v>22.106575</v>
      </c>
      <c r="E57" s="13">
        <f>0.40184+13.684735</f>
        <v>14.086575</v>
      </c>
      <c r="F57" s="13"/>
      <c r="G57" s="13"/>
      <c r="H57" s="13"/>
      <c r="I57" s="13"/>
      <c r="J57" s="13"/>
      <c r="K57" s="13"/>
      <c r="L57" s="13"/>
      <c r="M57" s="13"/>
      <c r="N57" s="16">
        <f>0.44+7.58</f>
        <v>8.02</v>
      </c>
      <c r="O57" s="13"/>
    </row>
    <row r="60" spans="9:11">
      <c r="I60" s="25"/>
      <c r="J60" s="25"/>
      <c r="K60" s="25"/>
    </row>
    <row r="61" spans="2:4">
      <c r="B61" s="25"/>
      <c r="C61" s="25"/>
      <c r="D61" s="25"/>
    </row>
    <row r="62" spans="2:4">
      <c r="B62" s="25"/>
      <c r="C62" s="25"/>
      <c r="D62" s="25"/>
    </row>
    <row r="63" spans="2:4">
      <c r="B63" s="25"/>
      <c r="C63" s="25"/>
      <c r="D63" s="25"/>
    </row>
    <row r="64" spans="2:4">
      <c r="B64" s="25"/>
      <c r="C64" s="25"/>
      <c r="D64" s="25"/>
    </row>
    <row r="67" ht="20.25" spans="10:10">
      <c r="J67" s="34"/>
    </row>
    <row r="68" ht="20.25" spans="10:10">
      <c r="J68" s="34"/>
    </row>
    <row r="69" ht="20.25" spans="10:10">
      <c r="J69" s="34"/>
    </row>
    <row r="70" ht="20.25" spans="10:10">
      <c r="J70" s="34"/>
    </row>
    <row r="71" ht="20.25" spans="10:10">
      <c r="J71" s="34"/>
    </row>
    <row r="72" ht="20.25" spans="10:10">
      <c r="J72" s="34"/>
    </row>
  </sheetData>
  <mergeCells count="30">
    <mergeCell ref="A1:B1"/>
    <mergeCell ref="A2:O2"/>
    <mergeCell ref="K3:L3"/>
    <mergeCell ref="E4:O4"/>
    <mergeCell ref="A4:A5"/>
    <mergeCell ref="A7:A10"/>
    <mergeCell ref="A11:A15"/>
    <mergeCell ref="A16:A20"/>
    <mergeCell ref="A21:A25"/>
    <mergeCell ref="A26:A29"/>
    <mergeCell ref="A30:A33"/>
    <mergeCell ref="A34:A37"/>
    <mergeCell ref="A39:A42"/>
    <mergeCell ref="A44:A45"/>
    <mergeCell ref="A46:A49"/>
    <mergeCell ref="A51:A55"/>
    <mergeCell ref="B4:B5"/>
    <mergeCell ref="B7:B10"/>
    <mergeCell ref="B11:B15"/>
    <mergeCell ref="B16:B20"/>
    <mergeCell ref="B21:B25"/>
    <mergeCell ref="B26:B29"/>
    <mergeCell ref="B30:B33"/>
    <mergeCell ref="B34:B37"/>
    <mergeCell ref="B39:B42"/>
    <mergeCell ref="B44:B45"/>
    <mergeCell ref="B46:B49"/>
    <mergeCell ref="B51:B55"/>
    <mergeCell ref="C4:C5"/>
    <mergeCell ref="D4:D5"/>
  </mergeCells>
  <pageMargins left="0.590277777777778" right="0.196527777777778" top="0.196527777777778" bottom="0.196527777777778" header="0.393055555555556" footer="0.393055555555556"/>
  <pageSetup paperSize="9" scale="5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黄陈丹</cp:lastModifiedBy>
  <dcterms:created xsi:type="dcterms:W3CDTF">2018-04-12T08:31:00Z</dcterms:created>
  <dcterms:modified xsi:type="dcterms:W3CDTF">2020-03-20T08:48:50Z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